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firstSheet="4" activeTab="4"/>
  </bookViews>
  <sheets>
    <sheet name="量化数据" sheetId="1" state="hidden" r:id="rId1"/>
    <sheet name="评估报告台账" sheetId="2" state="hidden" r:id="rId2"/>
    <sheet name="招商推介清单" sheetId="3" state="hidden" r:id="rId3"/>
    <sheet name="询价清单-25.2.18起" sheetId="4" state="hidden" r:id="rId4"/>
    <sheet name="Sheet1" sheetId="18" r:id="rId5"/>
    <sheet name="38套有证闲置房产-36套首批拍卖清单+2套非拍卖补充" sheetId="5" state="hidden" r:id="rId6"/>
    <sheet name="32套无证房产闲置清单0312" sheetId="6" state="hidden" r:id="rId7"/>
    <sheet name="已出租资产清单0327" sheetId="7" state="hidden" r:id="rId8"/>
    <sheet name="待跟进事项台账" sheetId="8" state="hidden" r:id="rId9"/>
    <sheet name="变价方案" sheetId="9" state="hidden" r:id="rId10"/>
    <sheet name="八大区域+专业公司不动产及土地资产清单" sheetId="10" state="hidden" r:id="rId11"/>
    <sheet name="0313闲置资产清单" sheetId="11" state="hidden" r:id="rId12"/>
    <sheet name="0313闲置资产清单-38套有证房产" sheetId="12" state="hidden" r:id="rId13"/>
  </sheets>
  <definedNames>
    <definedName name="_xlnm._FilterDatabase" localSheetId="3" hidden="1">'询价清单-25.2.18起'!$A$1:$S$303</definedName>
    <definedName name="_xlnm._FilterDatabase" localSheetId="6" hidden="1">'32套无证房产闲置清单0312'!$A$2:$BN$198</definedName>
    <definedName name="_xlnm._FilterDatabase" localSheetId="11" hidden="1">'0313闲置资产清单'!$A$1:$BI$200</definedName>
    <definedName name="_xlnm._FilterDatabase" localSheetId="12" hidden="1">'0313闲置资产清单-38套有证房产'!$A$2:$BI$405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1766453765626936</author>
  </authors>
  <commentList>
    <comment ref="B6" authorId="0">
      <text>
        <r>
          <rPr>
            <sz val="12"/>
            <color rgb="FF000000"/>
            <rFont val="等线"/>
            <scheme val="minor"/>
            <charset val="0"/>
          </rPr>
          <t>挂网询价14套未包含此加气站</t>
        </r>
      </text>
    </comment>
  </commentList>
</comments>
</file>

<file path=xl/sharedStrings.xml><?xml version="1.0" encoding="utf-8"?>
<sst xmlns="http://schemas.openxmlformats.org/spreadsheetml/2006/main" count="14662" uniqueCount="2426">
  <si>
    <t>服务项目</t>
  </si>
  <si>
    <t>时间</t>
  </si>
  <si>
    <t>服务内容</t>
  </si>
  <si>
    <t>前2季度统计（2025.2.18至2025.10.10）</t>
  </si>
  <si>
    <t>询价报告</t>
  </si>
  <si>
    <t>每年</t>
  </si>
  <si>
    <t>市场总价5000万</t>
  </si>
  <si>
    <t>剩余20,081,761.49元</t>
  </si>
  <si>
    <t>短信推介</t>
  </si>
  <si>
    <t>每月</t>
  </si>
  <si>
    <t>每月2000 条短信，分别于每月 1 号推送 1000 条，每月 15 号推送 1000 条，或根据实际需求可调整相关时间。</t>
  </si>
  <si>
    <t>累积7个月额度，1.4万条</t>
  </si>
  <si>
    <t>资产推介会</t>
  </si>
  <si>
    <t>每季度</t>
  </si>
  <si>
    <t>线上资产推介会一次</t>
  </si>
  <si>
    <t>暂未开始</t>
  </si>
  <si>
    <t>每半年</t>
  </si>
  <si>
    <t>联合举办线下资产推介会一次</t>
  </si>
  <si>
    <t>资产价格询价</t>
  </si>
  <si>
    <t>更新资产的市场价格，以固定模版形式提供资产价值分析及处置建议</t>
  </si>
  <si>
    <t>1、3月、9月，155套待拍卖房产两次询价。
2、116套房产单独询价，反馈中介渠道最新市场信息。</t>
  </si>
  <si>
    <t>专项推介</t>
  </si>
  <si>
    <t>3笔重点标的项目专项推介</t>
  </si>
  <si>
    <t>累计6个招商推介，15套房产</t>
  </si>
  <si>
    <t>序号</t>
  </si>
  <si>
    <t>报告名称</t>
  </si>
  <si>
    <t>出具时间</t>
  </si>
  <si>
    <t>面积</t>
  </si>
  <si>
    <t>评估单价（元/平方米）</t>
  </si>
  <si>
    <t>评估总价（元）</t>
  </si>
  <si>
    <t>2024年</t>
  </si>
  <si>
    <t>20240918黑龙江省桦川县和平嘉苑一期11号楼8号门市-V1</t>
  </si>
  <si>
    <t>20240722黑龙江隆汇房地产开发有限公司名下满族风情村A座—上京华府二期3号门市-V1</t>
  </si>
  <si>
    <t>20240722黑龙江隆汇房地产开发有限公司名下满族风情村A座—上京华府二期4号门市-V</t>
  </si>
  <si>
    <t>20240617观音山国际商务营运中心3号楼1002室</t>
  </si>
  <si>
    <t>20240624呼和浩特市新城区成吉思汗大街蔚蓝家园小区B1号楼107</t>
  </si>
  <si>
    <t>20240624呼和浩特市新城区成吉思汗大街蔚蓝家园小区B1号楼103</t>
  </si>
  <si>
    <t>20240517黑龙江省双鸭山市饶河县华城馨园小区二号楼五单元201室</t>
  </si>
  <si>
    <t>20240516山西省朔州市朔城区西山人家E区-1#231单元103</t>
  </si>
  <si>
    <t>20240516山西省朔州市朔城区西山人家E区-1#231单元102</t>
  </si>
  <si>
    <t>20240516山西省朔州市朔城区西山人家E区-1#231单元101</t>
  </si>
  <si>
    <t>20240516休宁县东临溪镇一心村（新安养生谷二期林溪郡）23幢3单元10</t>
  </si>
  <si>
    <t>202407315五洲太阳城天鹤园19号104</t>
  </si>
  <si>
    <t>20240821沈阳孔雀城房地产开发有限公司名下三层商业建筑</t>
  </si>
  <si>
    <t>20240731包头ZH-B1303公寓</t>
  </si>
  <si>
    <t>20240731包头ZH-B1319公寓</t>
  </si>
  <si>
    <t>20240731包头2-101商铺</t>
  </si>
  <si>
    <t>20240731包头ZH-S109商铺</t>
  </si>
  <si>
    <t>20241108包头富悦地产名下商业S3-102</t>
  </si>
  <si>
    <t>20241108包头富悦地产名下商业S3-103</t>
  </si>
  <si>
    <t>241122山东省威海市文登文登九发路58号3单元406室</t>
  </si>
  <si>
    <t>241122山东省威海市荣成荣成市盛泉小区31号楼305</t>
  </si>
  <si>
    <t>241122山东省威海市乳山乳山市建设街17号2-3楼间5#车库</t>
  </si>
  <si>
    <t>上海市松江区佘山镇环山路629弄910号</t>
  </si>
  <si>
    <t>沈阳市东陵路66号</t>
  </si>
  <si>
    <t>沈阳市铁西区重工北街17甲3号2</t>
  </si>
  <si>
    <t>沈阳市沈河区小西路66号</t>
  </si>
  <si>
    <t>沈阳市和平区同泽北街25甲号157</t>
  </si>
  <si>
    <t>沈阳市大东区新生三街38-1号152</t>
  </si>
  <si>
    <t>沈阳市大东区新生三街38-4号362</t>
  </si>
  <si>
    <t>沈阳市和平区北四马路6巷4-1号</t>
  </si>
  <si>
    <t>沈阳市和平区北四马路6巷4号(9-22轴)</t>
  </si>
  <si>
    <t>沈阳市沈河区大南街285-4号271</t>
  </si>
  <si>
    <t>沈阳市沈河区大南街285-4号372</t>
  </si>
  <si>
    <t>沈阳市沈河区大西路339号12楼</t>
  </si>
  <si>
    <t>沈阳市沈河区广昌路2-1号2号</t>
  </si>
  <si>
    <t>沈阳市沈河区太清宫街61号5-8-1</t>
  </si>
  <si>
    <t>芜湖南陵县弋江镇新陶村商服用</t>
  </si>
  <si>
    <t>内蒙古自治区包头市胜源滨河新城商铺</t>
  </si>
  <si>
    <t>威海市五洲太阳城天鹤园-19号-104室车位</t>
  </si>
  <si>
    <t>合计（2024年）</t>
  </si>
  <si>
    <t>2025.2.18-2026.2.17</t>
  </si>
  <si>
    <t>沈阳市恒大帝景和平区肇东街5-9号9号楼A-2-601</t>
  </si>
  <si>
    <t>威海市荣成市石岛管理区恒大御湖庄园商铺</t>
  </si>
  <si>
    <t>兰州市万科城山望住宅一户</t>
  </si>
  <si>
    <t>包头市鑫悦凯泊郡商铺7间</t>
  </si>
  <si>
    <t>南通市启东市碧桂园十里海湾观澜华庭7幢住宅2间</t>
  </si>
  <si>
    <t>丹东市宽甸满族自治县天桥宜家</t>
  </si>
  <si>
    <t>陕西省宝鸡市金台区五洲小区毛坯住宅一间</t>
  </si>
  <si>
    <t>黑龙江省佳木斯市江南府邸住宅4间</t>
  </si>
  <si>
    <t>辽宁省营口市盖州市清河家园三期住宅2间</t>
  </si>
  <si>
    <t>广州市天河区体育西路191号（中石化大厦）b塔楼第713房</t>
  </si>
  <si>
    <t>广西省南宁市绿地朗峯A3-201号房住宅、A3-202号房住宅</t>
  </si>
  <si>
    <t>黑龙江省双鸭山市饶河县华城馨园小区二号楼五单元 201 室</t>
  </si>
  <si>
    <t>广西壮族自治区南宁市宏湖壹号城欧洲小镇6套别墅</t>
  </si>
  <si>
    <t>佳木斯市唐人中心A栋4户住宅</t>
  </si>
  <si>
    <t>辽宁省辽阳市襄平蓝庭商铺一间(1-2层，共2层)</t>
  </si>
  <si>
    <t>辽宁省锦州市11套不动产</t>
  </si>
  <si>
    <t xml:space="preserve">广西防城港市海韵豪庭1-2-209号房、8-1-201号房 </t>
  </si>
  <si>
    <t>黑河</t>
  </si>
  <si>
    <t>中润</t>
  </si>
  <si>
    <t>合计（2025.2.18起）</t>
  </si>
  <si>
    <t>剩余额度</t>
  </si>
  <si>
    <t>GD-黑龙江省佳木斯市桦川县冷云大街和平嘉苑门市11号楼0单元0108室</t>
  </si>
  <si>
    <t>https://auction.jd.com/zichan/tuijie/item/125261</t>
  </si>
  <si>
    <t>GD-内蒙古自治区鄂尔多斯市鄂托克旗蒙西镇天骄花园三套房招商</t>
  </si>
  <si>
    <t>https://auction.jd.com/zichan/tuijie/item/121686</t>
  </si>
  <si>
    <t>GD-辽宁抚顺市望花区星光家园4号楼11号商铺及望花区星光家园10-1号楼6-601住宅</t>
  </si>
  <si>
    <t>https://auction.jd.com/zichan/tuijie/item/124565</t>
  </si>
  <si>
    <t>GD-黑龙江省佳木斯市桦川县东环路阳光家园商铺-金爵学院5号楼0单元0101</t>
  </si>
  <si>
    <t>https://auction.jd.com/zichan/tuijie/item/125262</t>
  </si>
  <si>
    <t>GD-内蒙古自治区包头市东河区工业区东路28号鑫悦凯泊郡底商7套</t>
  </si>
  <si>
    <t>https://auction.jd.com/zichan/tuijie/item/127720</t>
  </si>
  <si>
    <t>营口中燃西海加气站（CNG标准站和LNG加气站合建站）</t>
  </si>
  <si>
    <t>https://auction.jd.com/zichan/tuijie/item/111341</t>
  </si>
  <si>
    <t>地址</t>
  </si>
  <si>
    <t>楼盘名称</t>
  </si>
  <si>
    <t>房屋类型</t>
  </si>
  <si>
    <t>所在楼层</t>
  </si>
  <si>
    <t>建筑面积</t>
  </si>
  <si>
    <t>装修程度</t>
  </si>
  <si>
    <t>询价单价（元）</t>
  </si>
  <si>
    <t>询价总价（元）</t>
  </si>
  <si>
    <t>快速变现单价（元）</t>
  </si>
  <si>
    <t>快速变现总价（元）</t>
  </si>
  <si>
    <t>备注</t>
  </si>
  <si>
    <t>江西省上饶市</t>
  </si>
  <si>
    <t>金水湾福砥</t>
  </si>
  <si>
    <t>住宅</t>
  </si>
  <si>
    <t>第六层，共六层</t>
  </si>
  <si>
    <t>毛坯</t>
  </si>
  <si>
    <t>金水湾福砥挂盘案例：建成时间2012，楼盘均价3000。挂盘单价：2702，面积129.56平，装修：毛坯，楼层：高楼层/6层，朝向：南</t>
  </si>
  <si>
    <t>金水湾福砥挂盘案例：建成时间2012，楼盘均价3000。挂盘单价：3465，面积112平，装修：毛坯，楼层：高楼层/6层，朝向：南北</t>
  </si>
  <si>
    <t>鑫邦城挂盘案例：建成时间2025，楼盘均价5300。挂盘单价：5437，面积110平，装修：毛坯，楼层：中楼层/17层，朝向：南北</t>
  </si>
  <si>
    <t>公寓</t>
  </si>
  <si>
    <t>第3层，共5层</t>
  </si>
  <si>
    <t>金水湾福砥挂盘案例：建成时间2012，楼盘均价3000。挂盘单价：4102，面积43.4平，装修：毛坯，楼层：高楼层/7层，朝向：南北</t>
  </si>
  <si>
    <t>金水湾福砥挂盘案例：建成时间2012，楼盘均价3000。挂盘单价：5352，面积47平，装修：精装，楼层：高楼层/6层，朝向：南北</t>
  </si>
  <si>
    <t>金水湾福砥挂盘案例：建成时间2012，楼盘均价3000。挂盘单价：5059，面积51平，装修：精装，楼层：低楼层/12层，朝向：南</t>
  </si>
  <si>
    <t>车位</t>
  </si>
  <si>
    <t>地上一层</t>
  </si>
  <si>
    <t>10000元/个</t>
  </si>
  <si>
    <t>8000元/个</t>
  </si>
  <si>
    <t>湖南省株洲市</t>
  </si>
  <si>
    <t>云龙凤凰谷</t>
  </si>
  <si>
    <t>11-801</t>
  </si>
  <si>
    <t>精装</t>
  </si>
  <si>
    <t>11-802</t>
  </si>
  <si>
    <t>内蒙古自治区包头市九原区</t>
  </si>
  <si>
    <t>明华学府小区-办公楼</t>
  </si>
  <si>
    <t>办公楼</t>
  </si>
  <si>
    <t>1-10层，共10层</t>
  </si>
  <si>
    <t>福建省厦门市</t>
  </si>
  <si>
    <t>国际商务营运中心3号楼，思明区台东路155号观音山国际商务营运中心3号楼1002室</t>
  </si>
  <si>
    <t>办公</t>
  </si>
  <si>
    <t>位于10层</t>
  </si>
  <si>
    <t>福建省福州市晋安区福新东路279号</t>
  </si>
  <si>
    <t>工业用地</t>
  </si>
  <si>
    <t>辽宁省沈阳市</t>
  </si>
  <si>
    <t>和平帝景</t>
  </si>
  <si>
    <t>第26层，共42层</t>
  </si>
  <si>
    <t>简装</t>
  </si>
  <si>
    <t>第28层，共42层</t>
  </si>
  <si>
    <t>辽宁省/营口市/盖州市</t>
  </si>
  <si>
    <t>中润花园</t>
  </si>
  <si>
    <t>第6层，共7层</t>
  </si>
  <si>
    <t>第7层，共7层</t>
  </si>
  <si>
    <t>广西防城港市</t>
  </si>
  <si>
    <t>海韵豪庭</t>
  </si>
  <si>
    <t>润德公馆</t>
  </si>
  <si>
    <t>商铺</t>
  </si>
  <si>
    <t>10号铺面上下两层</t>
  </si>
  <si>
    <t>黑河市</t>
  </si>
  <si>
    <t>在水一方</t>
  </si>
  <si>
    <t>第一层，共两层</t>
  </si>
  <si>
    <t>水岸阳光</t>
  </si>
  <si>
    <t>第一层</t>
  </si>
  <si>
    <t>第六层带第阁楼，共两层</t>
  </si>
  <si>
    <t>广西壮族自治区南宁市</t>
  </si>
  <si>
    <t>宏湖欧洲小镇</t>
  </si>
  <si>
    <t>别墅</t>
  </si>
  <si>
    <t>三层半</t>
  </si>
  <si>
    <t>1、地理位置偏，武鸣县距离市区开车1.5h，仅地缘性客户可能购买。60-70万挂牌，无成交。
2、同区位住宅成交价2800元，半年成交2-3套。市区内平层新房单价4k，30min电动车到市区，价格也不高
3、无成交案例可参考，结合大数据询价及渠道信息定价</t>
  </si>
  <si>
    <t>内蒙古自治区乌兰察布市集宁区</t>
  </si>
  <si>
    <t>深特广场</t>
  </si>
  <si>
    <t>高层</t>
  </si>
  <si>
    <t>第5层，共17层</t>
  </si>
  <si>
    <t>4室2厅1厨2卫</t>
  </si>
  <si>
    <t>第4层，共17层</t>
  </si>
  <si>
    <t>第3层，共17层</t>
  </si>
  <si>
    <t>成交少，上半年成交低楼层，123平，1900元单价</t>
  </si>
  <si>
    <t>第2层，共17层</t>
  </si>
  <si>
    <t>小区空置率高，周边便利设施少，日常生活购物受限</t>
  </si>
  <si>
    <t>黑龙江省佳木斯市</t>
  </si>
  <si>
    <t>佳木斯市唐人中心A栋</t>
  </si>
  <si>
    <t>多层</t>
  </si>
  <si>
    <t>第31层3单元3101号、共31层</t>
  </si>
  <si>
    <t>24年1月，168平，中高层毛坯，47万，单价2800</t>
  </si>
  <si>
    <t>第30层3单元3001号、共31层</t>
  </si>
  <si>
    <t>24年1月，168平，中高层毛坯，53万，单价3100元</t>
  </si>
  <si>
    <t>第31层3单元3102号、共31层</t>
  </si>
  <si>
    <t>24年1月，118平，中高层毛坯，30万，单价2577元</t>
  </si>
  <si>
    <t>第31层2单元3102号、共31层</t>
  </si>
  <si>
    <t>辽宁省辽阳市</t>
  </si>
  <si>
    <t>襄平蓝庭</t>
  </si>
  <si>
    <t>第一至二层，共2层</t>
  </si>
  <si>
    <t>中装</t>
  </si>
  <si>
    <t>无公开成交数据，22年同小区900平多间门市整体拍卖单价5500元流拍，大数据询价。无房产证</t>
  </si>
  <si>
    <t>辽宁省大连市</t>
  </si>
  <si>
    <t>碧海商城</t>
  </si>
  <si>
    <t>1层，共1层</t>
  </si>
  <si>
    <t>无公开成交案例，大数据询价，综合商铺位置较靠里侧调参</t>
  </si>
  <si>
    <t>沈阳</t>
  </si>
  <si>
    <t>铁西区兴工北街64甲1（1门）</t>
  </si>
  <si>
    <t>门市</t>
  </si>
  <si>
    <t>无公开成交数据，根据地区均价和公建房性质询价</t>
  </si>
  <si>
    <t>沈河区北站路146号1-12-3</t>
  </si>
  <si>
    <t>1、嘉兴国际，仅2套成交记录，24年8月，成交53平15万，单价2815元</t>
  </si>
  <si>
    <t>沈河区北站路146号1-12-4</t>
  </si>
  <si>
    <t>上海</t>
  </si>
  <si>
    <t>上海市松江区佘山镇环山路629弄231号</t>
  </si>
  <si>
    <t xml:space="preserve">1、上海紫园，入住率低于20%，近一年无成交，地理位置属郊区，需求量有限，以养老需求为主，但周边竞品多。开发商多套别墅挤压在售，挂牌价3500万-7000万不等。
2、周边竞品，地上400平总价3000万上下，地上500平总价4500万上下
3、别墅价值影响因素：花园面积（产证上未写明无法核实）、是否临河、是否靠马路、朝向
4、由于花园面积、坐落位置不定，仅按总面积询价
</t>
  </si>
  <si>
    <t>上海市松江区佘山镇环山路629弄229号</t>
  </si>
  <si>
    <t>上海市松江区佘山镇环山路629弄836号</t>
  </si>
  <si>
    <t>上海市松江区佘山镇环山路629弄840号</t>
  </si>
  <si>
    <t>上海市松江区佘山镇环山路629弄846号</t>
  </si>
  <si>
    <t>上海市松江区佘山镇环山路629弄833号</t>
  </si>
  <si>
    <t>上海市松江区佘山镇环山路629弄830号</t>
  </si>
  <si>
    <t>上海市松江区佘山镇环山路629弄824号</t>
  </si>
  <si>
    <t>上海市松江区佘山镇环山路629弄822号</t>
  </si>
  <si>
    <t>上海市松江区佘山镇环山路629弄834号</t>
  </si>
  <si>
    <t>上海市松江区佘山镇环山路629弄828号</t>
  </si>
  <si>
    <t>上海市松江区佘山镇环山路629弄842号</t>
  </si>
  <si>
    <t>上海市松江区佘山镇环山路629弄101号</t>
  </si>
  <si>
    <t>上海市松江区佘山镇环山路629弄809号</t>
  </si>
  <si>
    <t>上海市松江区佘山镇环山路629弄901号</t>
  </si>
  <si>
    <t>上海市松江区佘山镇环山路629弄907号</t>
  </si>
  <si>
    <t>上海市松江区佘山镇环山路629弄902号</t>
  </si>
  <si>
    <t>上海市松江区佘山镇环山路629弄903号</t>
  </si>
  <si>
    <t>上海市松江区佘山镇环山路629弄905号</t>
  </si>
  <si>
    <t>沈阳市和平区新华街道的宜春小区</t>
  </si>
  <si>
    <t>住宅商铺</t>
  </si>
  <si>
    <t>1、近三年成交价单价5-10k，25年成交价格和数量明显下跌，5-8k。随楼层、面积、装修单价变化。周边楼盘新房单价在1万元上下。
2、和平区商铺租金水平30元/平/月上下，位置非常好的平均在40元上下。出租率暂无数据，不过宜春是老小区，体量较大，大多数商铺都在开小生意。
3、宜春小区沈阳铁路第五小学，沈阳市南昌初级中学，排名较靠前。学区调整暂无消息</t>
  </si>
  <si>
    <t>车库</t>
  </si>
  <si>
    <t>4号楼-6车库</t>
  </si>
  <si>
    <t>车位无成交记录，周边可比小区</t>
  </si>
  <si>
    <t>4号楼-7车库</t>
  </si>
  <si>
    <t>金润小区A区60号楼</t>
  </si>
  <si>
    <t>共4层（地上三层，地下一层）</t>
  </si>
  <si>
    <t>中装，
1. 地下室面积约160㎡，其余楼层可视为相同大小
2. 暂无消防配套</t>
  </si>
  <si>
    <t xml:space="preserve">1.位置不佳，处于小区内，独栋4层，用途有限（教培等），导致买家群体有限不好出手
2.无成交案例，参考同小区住宅价格6000-8000元，外部转角铺价格最高9000元，商铺1层可适当参考住宅价格，其余楼层价值逐层下降
3.地上每层平均170平
4.计算方式=（170*7000+170*5500+170*4000+160*3000）*0.8
</t>
  </si>
  <si>
    <t>广西省/南宁市</t>
  </si>
  <si>
    <t>绿地朗峯</t>
  </si>
  <si>
    <t>第2层，共26层</t>
  </si>
  <si>
    <t>位置不佳，二环以外，项目价值跳水严重，销量低，每月成交3-4套。楼层低，不好出手。</t>
  </si>
  <si>
    <t>福建省泉州市泉港区生活区</t>
  </si>
  <si>
    <t>华龙商贸城</t>
  </si>
  <si>
    <t>第三层，共六层</t>
  </si>
  <si>
    <t>无法出具快速变现价格。贝壳仅20年有1套成交，其他大型中介无成交记录。泉港房市低迷，本小区无市场。或可考虑整体打包出售，后期改造为单身公寓，需寻找买家后沟通价格。</t>
  </si>
  <si>
    <t>第四层，共六层</t>
  </si>
  <si>
    <t>第五层，共六层</t>
  </si>
  <si>
    <t>广东省广州市</t>
  </si>
  <si>
    <t>写字楼</t>
  </si>
  <si>
    <t>9折至85折</t>
  </si>
  <si>
    <t>江南府邸2#1-601</t>
  </si>
  <si>
    <t>第6层、共6层</t>
  </si>
  <si>
    <t>江南府邸4#1-602</t>
  </si>
  <si>
    <t>江南府邸16#2-601</t>
  </si>
  <si>
    <t>江南府邸8#3-502</t>
  </si>
  <si>
    <t>第5层、共6层</t>
  </si>
  <si>
    <t>丹东市宽甸满族自治县</t>
  </si>
  <si>
    <t>天桥宜家</t>
  </si>
  <si>
    <t>第11层，共11层</t>
  </si>
  <si>
    <t>内蒙古自治区包头市</t>
  </si>
  <si>
    <t>万和城二期九合置业名下一室一厅一卫商铺，26-101商铺</t>
  </si>
  <si>
    <t>第一层，共六层</t>
  </si>
  <si>
    <t>/</t>
  </si>
  <si>
    <t xml:space="preserve">1.商铺地理位置不佳，通水差，如遇雨天积水，下水道堵塞发水。
2.鉴于商铺特殊位置，主要参考中介询价，如有房产证，建议3300变现价。商铺的面积大小对单价的影响不大。考虑买家需额外承担2-3万税费。
3.另附住宅单价5500元，大数据询价与中介询价一致。
</t>
  </si>
  <si>
    <t>万和城二期九合置业名下一室一厅一卫商铺，26-102商铺</t>
  </si>
  <si>
    <t>万和城二期九合置业名下一室一厅一卫商铺，26-103商铺</t>
  </si>
  <si>
    <t>万和城二期九合置业名下一室一厅一卫商铺，26-104商铺</t>
  </si>
  <si>
    <t>九合置业名下一室一厅一卫商铺，26-105商铺</t>
  </si>
  <si>
    <t>九合置业名下一室一厅一卫商铺，26-106商铺</t>
  </si>
  <si>
    <t>九合置业名下一室一厅一卫商铺，26-107商铺</t>
  </si>
  <si>
    <t>九合置业名下一室一厅一卫商铺，26-108商铺</t>
  </si>
  <si>
    <t>九合置业名下一室一厅一卫商铺，26-109商铺</t>
  </si>
  <si>
    <t>九合置业名下一室一厅一卫商铺，26-110商铺</t>
  </si>
  <si>
    <t>九合置业名下一室一厅一卫商铺，26-111商铺</t>
  </si>
  <si>
    <t>九合置业名下一室一厅一卫商铺，26-112商铺</t>
  </si>
  <si>
    <t>九合置业名下一室一厅一卫商铺，25-101商铺</t>
  </si>
  <si>
    <t>九合置业名下一室一厅一卫商铺，25-102商铺</t>
  </si>
  <si>
    <t>九合置业名下一室一厅一卫商铺，25-103商铺</t>
  </si>
  <si>
    <t>九合置业名下一室一厅一卫商铺，25-104商铺</t>
  </si>
  <si>
    <t>九合置业名下一室一厅一卫商铺，25-105商铺</t>
  </si>
  <si>
    <t>九合置业名下一室一厅一卫商铺，25-106商铺</t>
  </si>
  <si>
    <t>九合置业名下一室一厅一卫商铺，25-107商铺</t>
  </si>
  <si>
    <t>九合置业名下一室一厅一卫商铺，25-108商铺</t>
  </si>
  <si>
    <t>九合置业名下一室一厅一卫商铺，25-109商铺</t>
  </si>
  <si>
    <t>九合置业名下一室一厅一卫商铺，25-110商铺</t>
  </si>
  <si>
    <t>九合置业名下一室一厅一卫商铺，25-111商铺</t>
  </si>
  <si>
    <t>九合置业名下一室一厅一卫商铺，25-112商铺</t>
  </si>
  <si>
    <t>九合置业名下一室一厅一卫商铺，25-113商铺</t>
  </si>
  <si>
    <t>九合置业名下一室一厅一卫商铺，25-114商铺</t>
  </si>
  <si>
    <t>九合置业名下一室一厅一卫商铺，25-115商铺</t>
  </si>
  <si>
    <t>九合置业名下一室一厅一卫商铺，25-116商铺</t>
  </si>
  <si>
    <t>内蒙古包头市</t>
  </si>
  <si>
    <t>鑫悦凯泊郡</t>
  </si>
  <si>
    <t>1-2/2</t>
  </si>
  <si>
    <t>签约前</t>
  </si>
  <si>
    <t>山东省威海市文登</t>
  </si>
  <si>
    <t>文登九发路58号3单元406室</t>
  </si>
  <si>
    <t>第4层，共7层</t>
  </si>
  <si>
    <t>山东省威海市荣成</t>
  </si>
  <si>
    <t>荣成市盛泉小区31号楼305</t>
  </si>
  <si>
    <t>第3层，共 5层</t>
  </si>
  <si>
    <t>山东省威海市乳山</t>
  </si>
  <si>
    <t>乳山市建设街17号2-3楼间5#车库</t>
  </si>
  <si>
    <t>第1层，共1层</t>
  </si>
  <si>
    <t>沈西燃气名下和平区同泽北街25甲号157</t>
  </si>
  <si>
    <t>写字间</t>
  </si>
  <si>
    <t>第五层，共二十二层</t>
  </si>
  <si>
    <t>沈西燃气名下和平区北四马路6巷4-1号</t>
  </si>
  <si>
    <t>第一、二层，共六层</t>
  </si>
  <si>
    <t>沈西燃气名下和平区北四马路6巷4号</t>
  </si>
  <si>
    <t>沈西燃气名下沈河区大西路339号12楼</t>
  </si>
  <si>
    <t>第十二层，共十三层</t>
  </si>
  <si>
    <t>沈西燃气名下沈河区广昌路2-1号2号</t>
  </si>
  <si>
    <t>一层车库</t>
  </si>
  <si>
    <t>第一层，共八层</t>
  </si>
  <si>
    <t>燃气有限名下上海市松江区佘山镇环山路629弄910号</t>
  </si>
  <si>
    <t>整栋</t>
  </si>
  <si>
    <t>燃气有限名下沈河区东陵路66号</t>
  </si>
  <si>
    <t>第一、二层，共二层</t>
  </si>
  <si>
    <t>燃气有限名下铁西区重工北街17甲3号2门</t>
  </si>
  <si>
    <t>燃气有限名下沈河区小西路66号</t>
  </si>
  <si>
    <t>第五六七层，共七层</t>
  </si>
  <si>
    <t>沈西燃气名下大东区新生三街38-1号152</t>
  </si>
  <si>
    <t>沈西燃气名下大东区新生三街38-4号362</t>
  </si>
  <si>
    <t>沈西燃气名下沈河区大南街285-4号271</t>
  </si>
  <si>
    <t>第七层，共七层</t>
  </si>
  <si>
    <t>沈西燃气名下沈河区大南街285-4号372</t>
  </si>
  <si>
    <t>沈西燃气名下沈河区太清宫街61号5-8-1</t>
  </si>
  <si>
    <t>第八层，共八层</t>
  </si>
  <si>
    <t>江苏省南通市</t>
  </si>
  <si>
    <t>启东十里海湾观澜华庭7幢</t>
  </si>
  <si>
    <t>第10层，共28层。10层1号</t>
  </si>
  <si>
    <t>第10层，共28层。10层8号</t>
  </si>
  <si>
    <t>广东省深圳市</t>
  </si>
  <si>
    <t>宝安区西乡街道流塘阳光花园2栋</t>
  </si>
  <si>
    <t>第16-17层</t>
  </si>
  <si>
    <t>44-71平方米</t>
  </si>
  <si>
    <t>宝安区西乡街道流塘阳光花园2栋裙楼</t>
  </si>
  <si>
    <t>第4层，共4层</t>
  </si>
  <si>
    <t>胜源滨河新城</t>
  </si>
  <si>
    <t>第1-2层，共4层</t>
  </si>
  <si>
    <t>豹山路79号楼1单元301室</t>
  </si>
  <si>
    <t>文登环山路24号4单元508室</t>
  </si>
  <si>
    <t>第5层，共7层</t>
  </si>
  <si>
    <t>文登九发路58号3单元306室</t>
  </si>
  <si>
    <t>第3层，共7层</t>
  </si>
  <si>
    <t>山东省文登市九发路58号3单元606室</t>
  </si>
  <si>
    <t>山东省威海市</t>
  </si>
  <si>
    <t>五洲太阳城天琴园14-401</t>
  </si>
  <si>
    <t>五洲天鹤园26号3单元605室</t>
  </si>
  <si>
    <t>第6层，共12层</t>
  </si>
  <si>
    <t>五洲天鹤园26号405室</t>
  </si>
  <si>
    <t>第4层，共12层</t>
  </si>
  <si>
    <t>山东省威海市南海</t>
  </si>
  <si>
    <t>山东省文登小观镇万嘉阳光海岸居民小区43号1单元1103室</t>
  </si>
  <si>
    <t>山东省文登小观镇万嘉阳光海岸居民小区43号2单元1104室</t>
  </si>
  <si>
    <t>26号-605室车位（五洲太阳城天鹤园-3D号-U289）</t>
  </si>
  <si>
    <t>荣成成山林海花园123号楼  二单元103室</t>
  </si>
  <si>
    <t>第2层，共6层</t>
  </si>
  <si>
    <t>廊坊市大厂回族自治县</t>
  </si>
  <si>
    <t>潮白河孔雀城青创天地</t>
  </si>
  <si>
    <t>第2层，共39层</t>
  </si>
  <si>
    <t>第7层，共16层</t>
  </si>
  <si>
    <t>第13层，共16层</t>
  </si>
  <si>
    <t>第5层，共16层</t>
  </si>
  <si>
    <t>清河家园三期</t>
  </si>
  <si>
    <t>第7层，共17层</t>
  </si>
  <si>
    <t>第1层，共17层</t>
  </si>
  <si>
    <t>山东省荣成市</t>
  </si>
  <si>
    <t>恒大御湖庄园</t>
  </si>
  <si>
    <t>第1-2层，共2层</t>
  </si>
  <si>
    <t>陕西省/宝鸡市</t>
  </si>
  <si>
    <t>金台区/五洲小区</t>
  </si>
  <si>
    <t>第28层，共28层</t>
  </si>
  <si>
    <t>甘肃省兰州市</t>
  </si>
  <si>
    <t>万科城山望</t>
  </si>
  <si>
    <t>第16层，共16层</t>
  </si>
  <si>
    <t>第8层共16层</t>
  </si>
  <si>
    <t>总计</t>
  </si>
  <si>
    <t>资产名称</t>
  </si>
  <si>
    <t>补充：具体类型</t>
  </si>
  <si>
    <t>房屋建筑面积（㎡）</t>
  </si>
  <si>
    <t>佳木斯前进区新立社区佳南农场江南府邸四套住宅</t>
  </si>
  <si>
    <t>黑龙江省/佳木斯市/前进区/前进区农垦/佳木斯前进区新立社区佳南农场江南府邸</t>
  </si>
  <si>
    <t>佳木斯市唐人中心A栋4套住宅</t>
  </si>
  <si>
    <t>黑龙江省/佳木斯市/前进区/永安街道/前进区永安社区唐人中心商住综合体</t>
  </si>
  <si>
    <t>十堰中燃城市燃气发展有限公司</t>
  </si>
  <si>
    <t>湖北省/十堰市/张湾区/汉江路街道/湖北省十堰市张湾区汉江路街道国瑞里社区十堰大道8号国瑞府小区56栋1层120室</t>
  </si>
  <si>
    <t>国瑞府商铺（56-1-19）</t>
  </si>
  <si>
    <t>湖北省/十堰市/张湾区/汉江路街道/湖北省十堰市张湾区汉江路街道国瑞里社区十堰大道8号国瑞府小区56栋1层119室</t>
  </si>
  <si>
    <t>国瑞府商铺（56-1-18）</t>
  </si>
  <si>
    <t>湖北省/十堰市/张湾区/汉江路街道/湖北省十堰市张湾区汉江路街道国瑞里社区十堰大道8号国瑞府小区56栋1层118室</t>
  </si>
  <si>
    <t>国瑞府商铺（56-1-17）</t>
  </si>
  <si>
    <t>湖北省/十堰市/张湾区/汉江路街道/湖北省十堰市张湾区汉江路街道国瑞里社区十堰大道8号国瑞府小区56栋1层117室</t>
  </si>
  <si>
    <t>国瑞府商铺（56-1-16）</t>
  </si>
  <si>
    <t>湖北省/十堰市/张湾区/汉江路街道/湖北省十堰市张湾区汉江路街道国瑞里社区十堰大道8号国瑞府小区56栋1层116室</t>
  </si>
  <si>
    <t>国瑞府商铺（56-1-15）</t>
  </si>
  <si>
    <t>湖北省/十堰市/张湾区/汉江路街道/湖北省十堰市张湾区汉江路街道国瑞里社区十堰大道8号国瑞府小区56栋1层115室</t>
  </si>
  <si>
    <t>蔚蓝家园B1号楼103号商铺</t>
  </si>
  <si>
    <t>内蒙古自治区/呼和浩特市/新城区/成吉思汗大街街道/成吉思汗大街蔚蓝家园B1号楼103号商铺</t>
  </si>
  <si>
    <t>华城馨园2号楼5单元201室</t>
  </si>
  <si>
    <t>黑龙江省/双鸭山市/饶河县/饶河镇/华城馨园2号楼5单元201室</t>
  </si>
  <si>
    <t>上京华府二期G2-2-201</t>
  </si>
  <si>
    <t>黑龙江省/哈尔滨市/阿城区/金都街道/上京华府2期G2号楼2单元2层01室</t>
  </si>
  <si>
    <t>上京华府二期G2-2-202</t>
  </si>
  <si>
    <t>黑龙江省/哈尔滨市/阿城区/金都街道/上京华府2期G2号楼2层02室</t>
  </si>
  <si>
    <t>上京华府二期G2商服4门</t>
  </si>
  <si>
    <t>黑龙江省/哈尔滨市/阿城区/金都街道/上京华府2期G2号楼1层04室</t>
  </si>
  <si>
    <t>上京华府二期G2商服3门</t>
  </si>
  <si>
    <t>黑龙江省/哈尔滨市/阿城区/金都街道/上京华府2期G2号楼1层03室</t>
  </si>
  <si>
    <t>重庆市渝中区临江门22号怡景大厦B座18-3#</t>
  </si>
  <si>
    <t>重庆/重庆市/渝中区/解放碑街道/重庆市渝中区临江门22号怡景大厦B座18-3#</t>
  </si>
  <si>
    <t>北京市朝阳区万科东第1号楼9层3单元1001房</t>
  </si>
  <si>
    <t>南宁市青秀区滨湖路42号宁汇大厦2102F号</t>
  </si>
  <si>
    <t>南宁市青秀区滨湖路42号宁汇大厦2102E号</t>
  </si>
  <si>
    <t>淮海南路2楼办公楼</t>
  </si>
  <si>
    <t>安徽省/宿州市/埇桥区/西关街道/淮海路供销社综合楼0300室</t>
  </si>
  <si>
    <t>广州市天河区体育西路191号（中石化大厦）b塔楼第709房</t>
  </si>
  <si>
    <t>星河城C区4号楼158号房屋</t>
  </si>
  <si>
    <t>底商</t>
  </si>
  <si>
    <t>辽宁省/锦州市/其它区/太和区市府西路星河城C区4-158号</t>
  </si>
  <si>
    <t>桃源小镇238号至13号房屋</t>
  </si>
  <si>
    <t>辽宁省/锦州市/太和区/新民街道/桃园路20号桃源小镇238-13号</t>
  </si>
  <si>
    <t>桃源小镇238号至12号房屋</t>
  </si>
  <si>
    <t>辽宁省/锦州市/太和区/新民街道/桃园路20号桃源小镇238-12号</t>
  </si>
  <si>
    <t>融合雅居房产</t>
  </si>
  <si>
    <t>黑龙江省佳木斯市东风区长胜街24号融合雅居</t>
  </si>
  <si>
    <t>惠德花园25-112、25-113、25-116</t>
  </si>
  <si>
    <t>内蒙古自治区/包头市/九原区/沙河街道/九原区惠德花园小区内</t>
  </si>
  <si>
    <t>福园房产</t>
  </si>
  <si>
    <t>黑龙江省佳木斯市桦南县育才街75号福园小区8号楼南侧西数19门(1-2层)</t>
  </si>
  <si>
    <t>管理二公司房屋（山水花园4-97）</t>
  </si>
  <si>
    <t>辽宁省/锦州市/凌河区/菊园街道/南京路六段山水花园4-97号1楼</t>
  </si>
  <si>
    <t>山东省/威海市/环翠区/张村镇/五洲太阳城天琴园14-401</t>
  </si>
  <si>
    <t>歆海湖畔抵账门市房</t>
  </si>
  <si>
    <t>辽宁省/抚顺市/清原满族自治县/清原镇/榆树街</t>
  </si>
  <si>
    <t>圣水湖畔7-1-1801</t>
  </si>
  <si>
    <t>天津市静海区大邱庄团泊水库南岸圣水湖畔7-1-1801</t>
  </si>
  <si>
    <t>天翔世家店面3#108</t>
  </si>
  <si>
    <t>福建省/漳州市/龙海区/角美镇/天翔世家店面3#108</t>
  </si>
  <si>
    <t>奥林商品房</t>
  </si>
  <si>
    <t>黑龙江省佳木斯市桦南县前进路奥林新村A区5号楼西侧北数7门（1-2层）</t>
  </si>
  <si>
    <t>蒙西镇工业园天骄花园小区A15-1-501</t>
  </si>
  <si>
    <t>内蒙古自治区/鄂尔多斯市/鄂托克旗/蒙西工业园区/蒙西镇工业园天骄花园小区A15-1-501</t>
  </si>
  <si>
    <t>我的家1-3-901房屋</t>
  </si>
  <si>
    <t>黑龙江省佳木斯市前进区我的家小区1号楼3单元901</t>
  </si>
  <si>
    <t>桦川中燃城市燃气发展有限公司（金爵学苑）</t>
  </si>
  <si>
    <t>黑龙江省/佳木斯市/桦川县/悦来镇/金爵学苑5#楼0单元101</t>
  </si>
  <si>
    <t>北京市朝阳区万科东第1号楼-1层1068车位</t>
  </si>
  <si>
    <t>泰隆阁小区2-30号</t>
  </si>
  <si>
    <t>辽宁省/锦州市/其它区/太和区太平街50号2-30-6楼</t>
  </si>
  <si>
    <t>胜河新居6号楼2单元10层1号</t>
  </si>
  <si>
    <t>辽宁省/营口市/盖州市/鼓楼街道/盖州市鼓楼街道办事处兴辰社区胜河新居6号楼2单元10层</t>
  </si>
  <si>
    <t>胜河新居6号楼2单元9层1号</t>
  </si>
  <si>
    <t>辽宁省/营口市/盖州市/鼓楼街道/盖州市鼓楼街道办事处兴辰社区胜河新居6号楼2单元9层1号</t>
  </si>
  <si>
    <t>滨海国际小区6号楼0单元1层05室</t>
  </si>
  <si>
    <t>黑龙江省/双鸭山市/饶河县/饶河镇/滨海国际小区6号楼0单元1层05室</t>
  </si>
  <si>
    <t>蒙西镇工业园天骄花园小区C10#-3-101</t>
  </si>
  <si>
    <t>内蒙古自治区/鄂尔多斯市/鄂托克旗/蒙西工业园区/蒙西镇工业园天骄花园小区C10#-3-101</t>
  </si>
  <si>
    <t>蒙西镇工业园天骄花园小区A15-2-201</t>
  </si>
  <si>
    <t>内蒙古自治区/鄂尔多斯市/鄂托克旗/蒙西工业园区/蒙西镇工业园天骄花园小区A15-2-201</t>
  </si>
  <si>
    <t>富民房地产两套房产</t>
  </si>
  <si>
    <t>辽宁省/大连市/庄河市/栗子房镇/庄河市栗子房镇范屯村富民家园8号4单元5层501及502</t>
  </si>
  <si>
    <t>清河湾小区1号楼商住楼1单元17层2号</t>
  </si>
  <si>
    <t>辽宁省/营口市/盖州市/西城街道/清河湾小区1号楼商住楼1单元17层2号</t>
  </si>
  <si>
    <t>望花区星光家园小区10-1号楼6单元601号</t>
  </si>
  <si>
    <t>辽宁省/抚顺市/望花区/李石街道/本溪路东段10-1号楼6单元601号</t>
  </si>
  <si>
    <t>联合广场B栋办公B1001</t>
  </si>
  <si>
    <t>广东省深圳市福田区滨河大道5022号联合广场B座10楼</t>
  </si>
  <si>
    <t>联合广场B栋办公B15</t>
  </si>
  <si>
    <t>广东省深圳市福田区滨河大道5022号联合广场B座15楼</t>
  </si>
  <si>
    <t>南宁市青秀区滨湖路42号宁汇大厦2102F号地下21号车位</t>
  </si>
  <si>
    <t>-</t>
  </si>
  <si>
    <t>环球广场车位</t>
  </si>
  <si>
    <t>福建省/福州市/鼓楼区五四路158号环球广场地下二层75#车位</t>
  </si>
  <si>
    <t>折扣</t>
  </si>
  <si>
    <t>数量</t>
  </si>
  <si>
    <t>快速变现总价</t>
  </si>
  <si>
    <t>快速变现价/账面净值</t>
  </si>
  <si>
    <t>大于1</t>
  </si>
  <si>
    <t>1~0.8</t>
  </si>
  <si>
    <t>小于0.8</t>
  </si>
  <si>
    <t>合计</t>
  </si>
  <si>
    <t>一类</t>
  </si>
  <si>
    <t>9折</t>
  </si>
  <si>
    <t>二类</t>
  </si>
  <si>
    <t>85折</t>
  </si>
  <si>
    <t>三类</t>
  </si>
  <si>
    <t>7折</t>
  </si>
  <si>
    <t>资产编码</t>
  </si>
  <si>
    <t>资产来源</t>
  </si>
  <si>
    <t>账面净值（元）</t>
  </si>
  <si>
    <t>资产类别</t>
  </si>
  <si>
    <t>装修/地理位置</t>
  </si>
  <si>
    <t>资产分级</t>
  </si>
  <si>
    <t>二次校对</t>
  </si>
  <si>
    <t>评估单价（元/㎡）</t>
  </si>
  <si>
    <t>评估价值/账面净值</t>
  </si>
  <si>
    <t>9月总价/3月总价</t>
  </si>
  <si>
    <t>中燃备注</t>
  </si>
  <si>
    <t>房产证</t>
  </si>
  <si>
    <t>对接人</t>
  </si>
  <si>
    <t>购置</t>
  </si>
  <si>
    <t>住宅及底商</t>
  </si>
  <si>
    <t>√</t>
  </si>
  <si>
    <t>get</t>
  </si>
  <si>
    <t>高煜辉</t>
  </si>
  <si>
    <t>新增，复式</t>
  </si>
  <si>
    <t>已校对</t>
  </si>
  <si>
    <t>卖</t>
  </si>
  <si>
    <t>复式</t>
  </si>
  <si>
    <t>房产证无使用年限</t>
  </si>
  <si>
    <t>已校对，暂无</t>
  </si>
  <si>
    <t>卢铁玲</t>
  </si>
  <si>
    <t>以房抵债</t>
  </si>
  <si>
    <t>新增资产</t>
  </si>
  <si>
    <t>赵芳丽</t>
  </si>
  <si>
    <t>广州市天河区体育西路191号（中石化大厦）b塔楼第710房</t>
  </si>
  <si>
    <t>位置不佳</t>
  </si>
  <si>
    <t>唱鑫</t>
  </si>
  <si>
    <t>0121306-QC-01-0060.购置</t>
  </si>
  <si>
    <t>燃气具房屋（和平路四段）</t>
  </si>
  <si>
    <t>辽宁省/锦州市/凌河区/石桥子街道/和平路四段11号</t>
  </si>
  <si>
    <t>0121306-01-0015.其他</t>
  </si>
  <si>
    <t>0121306-01-0014.其他</t>
  </si>
  <si>
    <t>两套住宅，未通水、电、气等公共配套设施</t>
  </si>
  <si>
    <t>刘永彪</t>
  </si>
  <si>
    <t>地处偏僻，但有房产证</t>
  </si>
  <si>
    <t>孙炜</t>
  </si>
  <si>
    <t>其他</t>
  </si>
  <si>
    <t>地点比较偏。经项目公司确认，有房产证，麻烦调整到前一个表格。</t>
  </si>
  <si>
    <t>暂无</t>
  </si>
  <si>
    <t>关鑫</t>
  </si>
  <si>
    <t>是</t>
  </si>
  <si>
    <t>否</t>
  </si>
  <si>
    <t>位置偏僻且是毛坯房</t>
  </si>
  <si>
    <t>出租出售</t>
  </si>
  <si>
    <t>小城市商服出租困难</t>
  </si>
  <si>
    <t>"北京/北京市/昌平区/天通苑北街道/xxxx"</t>
  </si>
  <si>
    <t>赵新琦(10127179)[zhaoxqf]</t>
  </si>
  <si>
    <t>王楠(10019623)[2015040011943925]</t>
  </si>
  <si>
    <t>杨轶乔(10011552)[yyqiao]</t>
  </si>
  <si>
    <t>梁薇薇(10030207)[lwwhn]</t>
  </si>
  <si>
    <t>关鑫(10139736)[guanxina]</t>
  </si>
  <si>
    <t>0121306-QC-01-0128.购置</t>
  </si>
  <si>
    <t>毛坯，采光差</t>
  </si>
  <si>
    <t>0116215-QC-01-0011.购置</t>
  </si>
  <si>
    <t>邹燕芬</t>
  </si>
  <si>
    <t>龙飞</t>
  </si>
  <si>
    <t>顶楼毛坯，位置偏僻</t>
  </si>
  <si>
    <t>邓翔</t>
  </si>
  <si>
    <t>洪娴雅</t>
  </si>
  <si>
    <t>自建</t>
  </si>
  <si>
    <t>房屋面积确认为157.76</t>
  </si>
  <si>
    <t>郭巧梅</t>
  </si>
  <si>
    <t>经项目公司确认，有房产证，麻烦调整到前一个表格。</t>
  </si>
  <si>
    <t>待出租</t>
  </si>
  <si>
    <t>暂时未出租出去</t>
  </si>
  <si>
    <t>逯传翔(10021890)[lcxiang]</t>
  </si>
  <si>
    <t>刘永彪(10005311)[liuyb]</t>
  </si>
  <si>
    <t>购买</t>
  </si>
  <si>
    <t>旭东花苑增值门店</t>
  </si>
  <si>
    <t>辽宁省/锦州市/凌河区/紫荆街道/解放东路旭东花苑7至81号</t>
  </si>
  <si>
    <t>刘丽</t>
  </si>
  <si>
    <t>单个车位，套内面积12平方米，公摊面积较大。
该停车位的总价应该达不到74万，可能要复核一下。这个车位总价应该在50万以内</t>
  </si>
  <si>
    <t>毛坯，楼梯房顶楼7楼</t>
  </si>
  <si>
    <t>季洋洋</t>
  </si>
  <si>
    <t>户型差</t>
  </si>
  <si>
    <t>鞠天宇</t>
  </si>
  <si>
    <t>王家平</t>
  </si>
  <si>
    <t>李淑华</t>
  </si>
  <si>
    <t xml:space="preserve">房产证面积为2.1平方米，但实际为汽车停车位，可正常停车 </t>
  </si>
  <si>
    <t>刘增金</t>
  </si>
  <si>
    <t>非拍卖清单</t>
  </si>
  <si>
    <t>南宁市良庆区建设路南一里六巷6号（含土地）</t>
  </si>
  <si>
    <t>城镇自建小独栋，毛坯，未通水电</t>
  </si>
  <si>
    <t xml:space="preserve">
</t>
  </si>
  <si>
    <t>齐全</t>
  </si>
  <si>
    <t>梅莲路公寓1#楼住宅5套</t>
  </si>
  <si>
    <t>建于80年代的首层老住宅，采光差</t>
  </si>
  <si>
    <t>安徽省/芜湖市/镜湖区/赭山街道/梅莲路3号1#楼1-04、05、06、08、09</t>
  </si>
  <si>
    <t>杨康</t>
  </si>
  <si>
    <t>项目公司</t>
  </si>
  <si>
    <t>项目公司相关土地/房产负责人</t>
  </si>
  <si>
    <t>项目公司相关土地/房产负责人联系方式</t>
  </si>
  <si>
    <t>资产编号</t>
  </si>
  <si>
    <t>当前成本/入账价值（元）</t>
  </si>
  <si>
    <t>具体资产类别</t>
  </si>
  <si>
    <t>类别校正</t>
  </si>
  <si>
    <t>装修/位置</t>
  </si>
  <si>
    <t>评估时间</t>
  </si>
  <si>
    <t>区域</t>
  </si>
  <si>
    <t>经管集团</t>
  </si>
  <si>
    <t>资产门类名称</t>
  </si>
  <si>
    <t>资产大类名称</t>
  </si>
  <si>
    <t>资产中类名称</t>
  </si>
  <si>
    <t>资产小类名称</t>
  </si>
  <si>
    <t>是否有国有土地使用证（是/否，若有特殊情况请说明，正在办理、只有部分土地有使用证等）</t>
  </si>
  <si>
    <t>土地使用权人
（可查看国有土地使用证获知）</t>
  </si>
  <si>
    <t>土地使用权类型（出让/划拨）
（可查看国有土地使用证获知）</t>
  </si>
  <si>
    <t>土地类型（用途）（工业用地/仓储用地/公共设施用地/商业用地/住宅用地）
（可查看国有土地使用证获知）</t>
  </si>
  <si>
    <t>土地/房产使用终止日期
（可查看国有土地使用证获知）</t>
  </si>
  <si>
    <t>土地使用权面积（㎡）
（可查看国有土地使用证获知）</t>
  </si>
  <si>
    <t>容积率
（可查看国有土地使用证获知）</t>
  </si>
  <si>
    <t>土地是否有地上建筑物（是/否）</t>
  </si>
  <si>
    <t>房产证是否齐全（是/否，特殊情况请说明，正在办理或者办理中出现什么问题）</t>
  </si>
  <si>
    <t>是否为优质资产</t>
  </si>
  <si>
    <t>当前市场销售总价（元）</t>
  </si>
  <si>
    <t>当前市场租金水平（元/年）</t>
  </si>
  <si>
    <t>国有土地使用证特殊说明</t>
  </si>
  <si>
    <t>房产证特殊情况</t>
  </si>
  <si>
    <t>房产证未办理的原因</t>
  </si>
  <si>
    <t>房产证办理所需手续</t>
  </si>
  <si>
    <t>房产证办理所需费用类别</t>
  </si>
  <si>
    <t>其他资产来源备注</t>
  </si>
  <si>
    <t>闲置部分</t>
  </si>
  <si>
    <t>房产证办理所需费用总金额（元）</t>
  </si>
  <si>
    <t>土地占地面积（㎡）</t>
  </si>
  <si>
    <t>装修情况</t>
  </si>
  <si>
    <t>评估处置建议</t>
  </si>
  <si>
    <t>地址校验唯一字段</t>
  </si>
  <si>
    <t>区域财务对接人</t>
  </si>
  <si>
    <t>经管集团财务对接人</t>
  </si>
  <si>
    <t>区域综合对接人</t>
  </si>
  <si>
    <t>经管集团综合对接人</t>
  </si>
  <si>
    <t>项目公司财务对接人</t>
  </si>
  <si>
    <t>项目公司综合对接人</t>
  </si>
  <si>
    <t>沈抚新区中燃</t>
  </si>
  <si>
    <t>地理位置不好</t>
  </si>
  <si>
    <t>辽宁省/抚顺市/望花区/李石街道/绿地剑桥9-31#1单元501</t>
  </si>
  <si>
    <t>东北区域</t>
  </si>
  <si>
    <t>抚顺经管集团</t>
  </si>
  <si>
    <t>房屋及构筑物</t>
  </si>
  <si>
    <t>房屋</t>
  </si>
  <si>
    <t>生产用房</t>
  </si>
  <si>
    <t>默认</t>
  </si>
  <si>
    <t>抚顺中燃城市燃气发展有限公司</t>
  </si>
  <si>
    <t>出让</t>
  </si>
  <si>
    <t>住宅用地</t>
  </si>
  <si>
    <t>收回的抵账房，因位置不佳暂未能出租出售</t>
  </si>
  <si>
    <t>出售</t>
  </si>
  <si>
    <t>辽宁省/抚顺市/望花区/李石街道/绿地剑桥多层9-31#1-5-1</t>
  </si>
  <si>
    <t>唐佳佳(10096522)[tangjja]</t>
  </si>
  <si>
    <t>白杰(10033510)[bjfs]</t>
  </si>
  <si>
    <t>石峰(10003083)[shif]</t>
  </si>
  <si>
    <t>李淑华(10003462)[lshua]</t>
  </si>
  <si>
    <t>佳木斯中燃</t>
  </si>
  <si>
    <t>燃气爆炸事故房，与原业主已签署协议，房产未过户。</t>
  </si>
  <si>
    <t>黑龙江省佳木斯市前进区我的家小区1号楼3单元1001</t>
  </si>
  <si>
    <t>佳木斯经管集团</t>
  </si>
  <si>
    <t>居住用房</t>
  </si>
  <si>
    <t>爆炸点，伤者受伤严重，仍在医院治疗中，无法出院补办产权证，因此无法办理过户手续。</t>
  </si>
  <si>
    <t>毛坯，未装修</t>
  </si>
  <si>
    <t>燃气爆炸住户</t>
  </si>
  <si>
    <t>北京/北京市/昌平区/天通苑北街道/xxxx</t>
  </si>
  <si>
    <t>抚顺中燃</t>
  </si>
  <si>
    <t>位置不好</t>
  </si>
  <si>
    <t>辽宁省/抚顺市/新抚区/站前街道/沿滨路月牙岛国际社区16-14#2号门市（2#2号门市）</t>
  </si>
  <si>
    <t>商业用地</t>
  </si>
  <si>
    <t>清水房</t>
  </si>
  <si>
    <t>出租/出售</t>
  </si>
  <si>
    <t>辽宁省/抚顺市/新抚区/站前街道/亚星国际（月牙岛社区）转固</t>
  </si>
  <si>
    <t>白杰(10045538)[baijie]</t>
  </si>
  <si>
    <t>桦川中燃</t>
  </si>
  <si>
    <t>李云澎</t>
  </si>
  <si>
    <t>.购置</t>
  </si>
  <si>
    <t>地点比较偏</t>
  </si>
  <si>
    <t>黑龙江省/佳木斯市/桦川县/悦来镇/华兴小区</t>
  </si>
  <si>
    <t>房屋附属设施</t>
  </si>
  <si>
    <t>其他房屋附属设施</t>
  </si>
  <si>
    <t>破产抵账</t>
  </si>
  <si>
    <t>出租或出售</t>
  </si>
  <si>
    <t>"黑龙江省/佳木斯市/桦川县/悦来镇/华兴小区"</t>
  </si>
  <si>
    <t>刘丽(10140389)[liuliw]</t>
  </si>
  <si>
    <t>江家承(10139733)[jiangjcd]</t>
  </si>
  <si>
    <t>辽宁省/抚顺市/新抚区/站前街道/沿滨路月牙岛国际社区16-13#1号门市（1#1号门市）</t>
  </si>
  <si>
    <t>"辽宁省/抚顺市/新抚区/站前街道/亚星国际（月牙岛社区）转固"</t>
  </si>
  <si>
    <t>车位面积需确认</t>
  </si>
  <si>
    <t>辽宁省/抚顺市/新抚区/站前街道/沿滨路月牙岛国际社区16-7#1号门市（16#1号门市）</t>
  </si>
  <si>
    <t>包头市东河中燃</t>
  </si>
  <si>
    <t>待开发商交房后，再进行处置</t>
  </si>
  <si>
    <t>内蒙古自治区/包头市/东河区/铁西街道/东河区巴彦塔拉西大街路北铁西立交桥东鹿城福满园11-304</t>
  </si>
  <si>
    <t>乔沙沙</t>
  </si>
  <si>
    <t>西北区域</t>
  </si>
  <si>
    <t>包头经管集团</t>
  </si>
  <si>
    <t>该项目所建房产正通过社区及相关部门办理手续，目前尚不能办理房本，预计明年3月份左右可以提交资料，由物业公司统一办理房本。</t>
  </si>
  <si>
    <t>以房抵账</t>
  </si>
  <si>
    <t>房屋为毛坯房，相关配套设施还未完善。无法使用与处置。</t>
  </si>
  <si>
    <t>闲置</t>
  </si>
  <si>
    <t>徐守波(10022111)[xushoubo],任婧(10038135)[renjingzr]</t>
  </si>
  <si>
    <t>姜宁宁(10004461)[jiangnn]</t>
  </si>
  <si>
    <t>马燕(10148343)[mayani],孙炜(10004466)[sunw]</t>
  </si>
  <si>
    <t>赵旭洁(10009614)[zxjie]</t>
  </si>
  <si>
    <t>乔沙沙(10012321)[qiaoss]</t>
  </si>
  <si>
    <t>内蒙古自治区/包头市/东河区/铁西街道/东河区巴彦塔拉西大街路北铁西立交桥东鹿城福满园11-1104</t>
  </si>
  <si>
    <t>任婧(10038135)[renjingzr],徐守波(10022111)[xushoubo]</t>
  </si>
  <si>
    <t>辽宁省/抚顺市/望花区/李石街道/回迁区28栋17号楼10号门市房</t>
  </si>
  <si>
    <t>"辽宁省/抚顺市/望花区/李石街道/回迁区28栋17号楼10号门市房"</t>
  </si>
  <si>
    <t>辽宁省/抚顺市/望花区/李石街道/绿地剑桥9-31#3单元502</t>
  </si>
  <si>
    <t>"辽宁省/抚顺市/望花区/李石街道/绿地剑桥多层9-31#3-5-2"</t>
  </si>
  <si>
    <t>辽宁省/抚顺市/望花区/李石街道/绿地剑桥9-31#1单元401</t>
  </si>
  <si>
    <t>"辽宁省/抚顺市/望花区/李石街道/绿地剑桥多层9-31#1-4-1"</t>
  </si>
  <si>
    <t>辽宁省/抚顺市/望花区/李石街道/绿地剑桥9-32#1单元401</t>
  </si>
  <si>
    <t>"辽宁省/抚顺市/望花区/李石街道/绿地剑桥多层9-32#1-4-1"</t>
  </si>
  <si>
    <t>辽宁省/抚顺市/望花区/李石街道/绿地剑桥9-32#1单元302</t>
  </si>
  <si>
    <t>"辽宁省/抚顺市/望花区/李石街道/绿地剑桥多层9-32#1-3-2"</t>
  </si>
  <si>
    <t>上海中油国电油品有限公司</t>
  </si>
  <si>
    <t>停车场，无市场成交家可参考</t>
  </si>
  <si>
    <t>停车场</t>
  </si>
  <si>
    <t>历史遗留资产，可放到最后考虑</t>
  </si>
  <si>
    <t>广州市保税区广保汽车展销中心四层停车场</t>
  </si>
  <si>
    <t>专业公司/平台公司</t>
  </si>
  <si>
    <t>置业公司直管</t>
  </si>
  <si>
    <t>"北京/北京市/昌平区/天通苑北街道/xxxxx57"</t>
  </si>
  <si>
    <t>蒋路(10102363)[jianglua],高煜辉(10145876)[gaoyh]</t>
  </si>
  <si>
    <t>广东省东莞市八达路138号东豪广场</t>
  </si>
  <si>
    <t>"北京/北京市/昌平区/天通苑北街道/xxxxx55"</t>
  </si>
  <si>
    <t>商铺，位置过泛，是否有更具体的位置？</t>
  </si>
  <si>
    <t>广东省广州市广保大道6段</t>
  </si>
  <si>
    <t>"北京/北京市/昌平区/天通苑北街道/xxxxx56"</t>
  </si>
  <si>
    <t>土地吗？先按住宅询价</t>
  </si>
  <si>
    <t>辽宁省/抚顺市/望花区/李石街道/锦绣澜湾D区1单元602号</t>
  </si>
  <si>
    <t>辽宁省/抚顺市/望花区/李石街道/锦绣澜湾D区1-6-2号</t>
  </si>
  <si>
    <t>辽宁省/抚顺市/望花区/李石街道/绿地剑桥9-20#3单元401</t>
  </si>
  <si>
    <t>"辽宁省/抚顺市/望花区/李石街道/绿地剑桥多层9-20#3-4-1"</t>
  </si>
  <si>
    <t>包头中燃</t>
  </si>
  <si>
    <t>内蒙古自治区/包头市/九原区/稀土路街道/居然青年城S3-105</t>
  </si>
  <si>
    <t>内蒙古自治区/包头市/九原区/稀土路街道/九原区居然青年城</t>
  </si>
  <si>
    <t>孙炜(10004466)[sunw],马燕(10148343)[mayani]</t>
  </si>
  <si>
    <t>张秀荣(10006748)[zhangxr]</t>
  </si>
  <si>
    <t>内蒙古自治区/包头市/九原区/稀土路街道/居然青年城S3-107</t>
  </si>
  <si>
    <t>内蒙古自治区/包头市/九原区/稀土路街道/九原区居然青年城107</t>
  </si>
  <si>
    <t>呼市中燃</t>
  </si>
  <si>
    <t>张东蔚</t>
  </si>
  <si>
    <t>内蒙古自治区/呼和浩特市/回民区/海拉尔西路街道/回民区成吉思汗西街以南阿拉善路以东.</t>
  </si>
  <si>
    <t>邓达</t>
  </si>
  <si>
    <t>呼市中燃直管</t>
  </si>
  <si>
    <t>准备自用</t>
  </si>
  <si>
    <t>白海峰(10035434)[201603183930042518]</t>
  </si>
  <si>
    <t>韩香平(10044840)[hxphs]</t>
  </si>
  <si>
    <t>韩香平(10044840)[hxphs],陈利平(10046003)[chenlpd]</t>
  </si>
  <si>
    <t>内蒙古自治区/包头市/九原区/稀土路街道/居然青年城S3-106</t>
  </si>
  <si>
    <t>内蒙古自治区/包头市/九原区/稀土路街道/九原区居然青年城106</t>
  </si>
  <si>
    <t>东山安然</t>
  </si>
  <si>
    <t>童岚岚</t>
  </si>
  <si>
    <t>以房抵款</t>
  </si>
  <si>
    <t>福建省/漳州市/东山县/铜陵镇/叁帝海景业园B区3号楼306号</t>
  </si>
  <si>
    <t>华南区域</t>
  </si>
  <si>
    <t>福建安然</t>
  </si>
  <si>
    <t>漳州安然燃气有限公司东山分公司</t>
  </si>
  <si>
    <t>工抵房</t>
  </si>
  <si>
    <t>"福建省/漳州市/东山县/铜陵镇/海港路"</t>
  </si>
  <si>
    <t>黄颖怡(10137486)[huangyyn],陈泽鹏(10128784)[chenzpe]</t>
  </si>
  <si>
    <t>周水英(10149386)[zhousyh]</t>
  </si>
  <si>
    <t>刘增金(10008002)[liuzengjin]</t>
  </si>
  <si>
    <t>林敏辉(10007741)[linmh]</t>
  </si>
  <si>
    <t>童岚岚(10140554)[tongll]</t>
  </si>
  <si>
    <t>福建省/漳州市/东山县/铜陵镇/叁帝海景业园B区3号楼1302号</t>
  </si>
  <si>
    <t>陈泽鹏(10128784)[chenzpe],黄颖怡(10137486)[huangyyn]</t>
  </si>
  <si>
    <t>内蒙古自治区/包头市/石拐区/大德恒街道/蓝天城小区</t>
  </si>
  <si>
    <t>内蒙古自治区/包头市/石拐区/石拐街道/石拐新区</t>
  </si>
  <si>
    <t>玉林中燃</t>
  </si>
  <si>
    <t>罗全</t>
  </si>
  <si>
    <t>毛坯。法院判决单价为4200元，资产尚未入账，未缴纳相关税费。净值单价暂按4200元计算</t>
  </si>
  <si>
    <t>广西壮族自治区/玉林市/玉州区/玉城街道/天湖御林湾小区20幢单元1901房</t>
  </si>
  <si>
    <t>罗全、黄朝兰</t>
  </si>
  <si>
    <t>西南区域</t>
  </si>
  <si>
    <t>玉林经管集团</t>
  </si>
  <si>
    <t>小区前期烂尾</t>
  </si>
  <si>
    <t>黄龙(10143429)[huanglongc]</t>
  </si>
  <si>
    <t>徐红(10041826)[xuhongac]</t>
  </si>
  <si>
    <t>唐雯(10019372)[tangwen]</t>
  </si>
  <si>
    <t>黄朝兰(10002386)[huangzl]</t>
  </si>
  <si>
    <t>庞雪(10040309)[pangxue]</t>
  </si>
  <si>
    <t>广西壮族自治区/玉林市/玉州区/玉城街道/天湖御林湾小区20幢2单元2001房</t>
  </si>
  <si>
    <t>询价总价/账面净值</t>
  </si>
  <si>
    <t>询价总价</t>
  </si>
  <si>
    <t>占比</t>
  </si>
  <si>
    <t>2住宅，1别墅，2办公，1厂房，21商铺</t>
  </si>
  <si>
    <t>0.8~1</t>
  </si>
  <si>
    <t>1住宅，2商铺</t>
  </si>
  <si>
    <t>0.6~0.8</t>
  </si>
  <si>
    <t>2商铺，20车位</t>
  </si>
  <si>
    <t>小于0.6</t>
  </si>
  <si>
    <t>8商铺</t>
  </si>
  <si>
    <t>待确认</t>
  </si>
  <si>
    <t>具体类别</t>
  </si>
  <si>
    <t>类别分类</t>
  </si>
  <si>
    <t>校对</t>
  </si>
  <si>
    <t>评估单价</t>
  </si>
  <si>
    <t>账面单价</t>
  </si>
  <si>
    <t>评估总价</t>
  </si>
  <si>
    <t>评估总价/账面净值</t>
  </si>
  <si>
    <t>折扣单价</t>
  </si>
  <si>
    <t>折扣总价</t>
  </si>
  <si>
    <t>问题</t>
  </si>
  <si>
    <t>项目公司出售意愿</t>
  </si>
  <si>
    <t>年租金收入</t>
  </si>
  <si>
    <t>汤原中燃</t>
  </si>
  <si>
    <t>石宝升</t>
  </si>
  <si>
    <t>惠民雅居A区10号楼101室</t>
  </si>
  <si>
    <t>黑龙江省/佳木斯市/汤原县/汤原镇/惠民雅居A区10号楼101室</t>
  </si>
  <si>
    <t>徐微(10130988)[xuweih]</t>
  </si>
  <si>
    <t>陈莹(10129107)[chenyings]</t>
  </si>
  <si>
    <t>陈莹</t>
  </si>
  <si>
    <t>双层商铺，单价是否需要打折？</t>
  </si>
  <si>
    <t>强</t>
  </si>
  <si>
    <t>惠民雅居A区12号楼101室</t>
  </si>
  <si>
    <t>黑龙江省/佳木斯市/汤原县/汤原镇/惠民雅居A区12号楼101室</t>
  </si>
  <si>
    <t>大连金州</t>
  </si>
  <si>
    <t>孙佳琳</t>
  </si>
  <si>
    <t>沙河口区李家街道玉门街65号2层1号</t>
  </si>
  <si>
    <t>辽宁省/大连市/沙河口区/李家街道/玉门街65号2层1号</t>
  </si>
  <si>
    <t>经与项目公司确认，暂无小区名。查询地图未显示玉门街65号，可查询玉门街43号楼、56号楼等，可参考。项目公司联系的中介报价40万元</t>
  </si>
  <si>
    <t>于小菊(10089089)[yuxje]</t>
  </si>
  <si>
    <t>朱晓丹(10015882)[zhuxd]</t>
  </si>
  <si>
    <t>老破小，可以调整一下评估总价</t>
  </si>
  <si>
    <t>重庆中燃</t>
  </si>
  <si>
    <t>渝北区回兴街道双湖支路34号1幢1-25</t>
  </si>
  <si>
    <t>新增已出租商铺，地图显示为“水厂家属院”</t>
  </si>
  <si>
    <t>阳佩伶(10151755)[yangpla]</t>
  </si>
  <si>
    <t>谢媛媛</t>
  </si>
  <si>
    <t>弱</t>
  </si>
  <si>
    <t>渝北区回兴街道双湖支路28号1幢1-22</t>
  </si>
  <si>
    <t>张忠强</t>
  </si>
  <si>
    <t>渝北区回兴街道双湖支路26号1幢1-21</t>
  </si>
  <si>
    <t>商铺，地图显示为“水厂家属院”</t>
  </si>
  <si>
    <t>清原中燃</t>
  </si>
  <si>
    <t>清原镇新村街利源小区2-1门市房</t>
  </si>
  <si>
    <t>辽宁省/抚顺市/清原满族自治县/清原镇/新村街利源小区2-1</t>
  </si>
  <si>
    <t>杜冰冰(10012424)[dubb]</t>
  </si>
  <si>
    <t>龙飞(10010030)[longfeia]</t>
  </si>
  <si>
    <t>华胜小区车库8-113</t>
  </si>
  <si>
    <t>黑龙江省/佳木斯市/汤原县/汤原镇/华胜小区</t>
  </si>
  <si>
    <t>惠民雅居A区2号楼103号</t>
  </si>
  <si>
    <t>黑龙江省/佳木斯市/汤原县/汤原镇/惠民雅居A区2号楼103号</t>
  </si>
  <si>
    <t>惠民雅居A区2号楼105室</t>
  </si>
  <si>
    <t>黑龙江省/佳木斯市/汤原县/汤原镇/惠民雅居A区2号楼105室</t>
  </si>
  <si>
    <t>华胜小区12-102</t>
  </si>
  <si>
    <t>华胜小区车库12-105</t>
  </si>
  <si>
    <t>华胜小区车库8-105</t>
  </si>
  <si>
    <t>华胜小区车库10-106</t>
  </si>
  <si>
    <t>华胜小区8-106</t>
  </si>
  <si>
    <t>华胜小区车库8-122</t>
  </si>
  <si>
    <t>华胜小区车库12-129</t>
  </si>
  <si>
    <t>华胜小区车库8-127</t>
  </si>
  <si>
    <t>华胜小区车库10-128</t>
  </si>
  <si>
    <t>抚顺市顺城区顺新华大街祥云大厦3-4层</t>
  </si>
  <si>
    <t>祥云大厦</t>
  </si>
  <si>
    <t>锦州中燃能源</t>
  </si>
  <si>
    <t>平和里逸轩园B区16-88号</t>
  </si>
  <si>
    <t>辽宁省/锦州市太和区平和里逸轩园B区16-88号</t>
  </si>
  <si>
    <t>金语慧(10048014)[jinyhc]</t>
  </si>
  <si>
    <t>肖蓉蓉(10020612)[xiaorr]</t>
  </si>
  <si>
    <t>胡同尽头，双层商铺，评估单价需要调低</t>
  </si>
  <si>
    <t>平和里逸轩园B区16-90号</t>
  </si>
  <si>
    <t>辽宁省/锦州市太和区平和里逸轩园B区16-90号</t>
  </si>
  <si>
    <t>华胜小区车库12-127</t>
  </si>
  <si>
    <t>华胜小区车库8-123</t>
  </si>
  <si>
    <t>华胜小区车库10-127</t>
  </si>
  <si>
    <t>管理一公司房屋（古塔区延安路二段41-1）</t>
  </si>
  <si>
    <t>辽宁省/锦州市/古塔区/站前街道/延安路二段41-1号</t>
  </si>
  <si>
    <t>新增商铺</t>
  </si>
  <si>
    <t>共用一个房产证，合计面积274㎡</t>
  </si>
  <si>
    <t>位置不错</t>
  </si>
  <si>
    <t>管理一公司房屋（古塔区延安路二段）</t>
  </si>
  <si>
    <t>辽宁省/锦州市/古塔区/站前街道/延安路二段41-2号</t>
  </si>
  <si>
    <t>白日南里房屋</t>
  </si>
  <si>
    <t>辽宁省/锦州市/凌河区/菊园街道/白日南里26号</t>
  </si>
  <si>
    <t>双层商铺，评估单价需要调低</t>
  </si>
  <si>
    <t>万意豪门5号楼121号房屋</t>
  </si>
  <si>
    <t>辽宁省/锦州市/古塔区/站前街道/延安路二段59号5-121号</t>
  </si>
  <si>
    <t>延安路旅社房屋</t>
  </si>
  <si>
    <t>辽宁省/锦州市/凌河区/榴花街道/吉庆里30号</t>
  </si>
  <si>
    <t>一共6层，评估单价需要调低</t>
  </si>
  <si>
    <t>广州街2丙-1号</t>
  </si>
  <si>
    <t>辽宁省/锦州市/凌河区/榴花街道/广州街2丙-1号1</t>
  </si>
  <si>
    <t>厂房</t>
  </si>
  <si>
    <t>房产证标记规划用途为厂房</t>
  </si>
  <si>
    <t>房产性质为厂房，位于一楼，评估价格需要更新</t>
  </si>
  <si>
    <t>太和区平和里逸轩园B区16-85号</t>
  </si>
  <si>
    <t>辽宁省锦州市太和区平和里逸轩园B区16-85号</t>
  </si>
  <si>
    <t>太和区平和里逸轩园B区16-89号</t>
  </si>
  <si>
    <t>辽宁省/锦州市/太和区平和里逸轩园B区16-89号</t>
  </si>
  <si>
    <t>华胜小区车库8-104</t>
  </si>
  <si>
    <t>华胜小区车库10-105</t>
  </si>
  <si>
    <t>华胜小区车库8-110</t>
  </si>
  <si>
    <t>华胜小区车库10-122</t>
  </si>
  <si>
    <t>华胜小区10-103</t>
  </si>
  <si>
    <t>盖州中燃</t>
  </si>
  <si>
    <t>宋雯雯</t>
  </si>
  <si>
    <t>盖州市西城街道办事处站前社区聚富中央花园9号商住楼1-2层6号</t>
  </si>
  <si>
    <t>辽宁省/营口市/盖州市/西城街道/盖州市西城街道办事处站前社区聚富中央花园9号商住楼1-2层6号</t>
  </si>
  <si>
    <t>王佳钰(10013430)[wjiayu]</t>
  </si>
  <si>
    <t>罗宇含(10008772)[luoyh],季洋洋(10048077)[jiyy]</t>
  </si>
  <si>
    <t>华胜小区车库12-104</t>
  </si>
  <si>
    <t>华胜小区车库10-104</t>
  </si>
  <si>
    <t>星光家园小区1-14楼（望花区本溪路东段4号楼11号门市）</t>
  </si>
  <si>
    <t>辽宁省/抚顺市/望花区/李石街道/星光家园小区1-14楼（本溪路东段4号楼11号门市）</t>
  </si>
  <si>
    <t>锦朝街办公楼</t>
  </si>
  <si>
    <t>辽宁省/锦州市/古塔区/敬业街道/锦朝街3-24号</t>
  </si>
  <si>
    <t>双层办公楼，评估单价需要调低</t>
  </si>
  <si>
    <t>乌审中燃</t>
  </si>
  <si>
    <t>燕福林</t>
  </si>
  <si>
    <t>内蒙古自治区/鄂尔多斯市/乌审旗/嘎鲁图镇/苏里格小区5-2-201</t>
  </si>
  <si>
    <t>郭文莉(10013426)[guowl]</t>
  </si>
  <si>
    <t>郭荣荣(10008857)[guorr]</t>
  </si>
  <si>
    <t>郭荣荣</t>
  </si>
  <si>
    <t>内蒙古自治区/鄂尔多斯市/乌审旗/嘎鲁图镇/苏里格小区5-2-101</t>
  </si>
  <si>
    <t>渝北区回兴街道双湖支路38号1幢1-27</t>
  </si>
  <si>
    <t>南宁中燃</t>
  </si>
  <si>
    <t>王琳雅</t>
  </si>
  <si>
    <t>海口白沙园A11号别墅</t>
  </si>
  <si>
    <t>海南省/海口市/美兰区/海甸街道/海甸岛五西路5号白沙园11号别墅</t>
  </si>
  <si>
    <t>无</t>
  </si>
  <si>
    <t>潘柳利(10105560)[panlla]</t>
  </si>
  <si>
    <t>农海济(10126735)[nonghj]</t>
  </si>
  <si>
    <t>无产证</t>
  </si>
  <si>
    <t>蔡洪波</t>
  </si>
  <si>
    <t>无产证，租约稳定，现租约至2027年</t>
  </si>
  <si>
    <t>可处置</t>
  </si>
  <si>
    <t>渝北区回兴街道双湖路70号1幢1-1</t>
  </si>
  <si>
    <t>渝北区双龙湖街道双龙大道257号2幢1-1</t>
  </si>
  <si>
    <t>商铺，位于南湖花园</t>
  </si>
  <si>
    <t>渝北区回兴街道双湖路72号1幢1-2</t>
  </si>
  <si>
    <t>渝北区回兴街道双湖支路36号1幢1-26</t>
  </si>
  <si>
    <t>中燃物资供应链管理（深圳）有限公司</t>
  </si>
  <si>
    <t>深圳市福田区农林路香山美树苑1-4栋裙楼107号商铺</t>
  </si>
  <si>
    <t>位于深圳市</t>
  </si>
  <si>
    <t>现租约至2027年</t>
  </si>
  <si>
    <t>荣成公司</t>
  </si>
  <si>
    <t>好当家顶账房山东省/威海市/文登区/环山路街道/环山东路121-23水岸新城商铺</t>
  </si>
  <si>
    <t>山东省/威海市/文登区/环山路街道/环山东路121-23</t>
  </si>
  <si>
    <t>1-2楼建筑面积共249.14㎡；地下负一层信息不详，暂按照0预估</t>
  </si>
  <si>
    <t>王瑞(10157610)[wangruiu]</t>
  </si>
  <si>
    <t>林荣伟(10031658)[linrwa]</t>
  </si>
  <si>
    <t>单个停车位，正在联系档案室查找房权证，暂按单个车位询价</t>
  </si>
  <si>
    <t>档案室正在查找</t>
  </si>
  <si>
    <t>芜湖中燃</t>
  </si>
  <si>
    <t>梅莲路公寓3#楼202室</t>
  </si>
  <si>
    <t>安徽省/芜湖市/镜湖区/赭山街道/梅莲路3号3#楼202</t>
  </si>
  <si>
    <t>樊娟(10008339)[2014483137864597]</t>
  </si>
  <si>
    <t>杨媛媛(10033172)[yyywh]</t>
  </si>
  <si>
    <t>杨媛媛</t>
  </si>
  <si>
    <t>赛罕区苏力德街东方科苑14号楼103</t>
  </si>
  <si>
    <t>内蒙古自治区/呼和浩特市/赛罕区/敕勒川路街道/赛罕区苏力德街苏力德街东方科苑14号楼103</t>
  </si>
  <si>
    <t>租约至2033年</t>
  </si>
  <si>
    <t>赛罕区苏力德街东方科苑14号楼104</t>
  </si>
  <si>
    <t>内蒙古自治区/呼和浩特市/赛罕区/敕勒川路街道/赛罕区苏力德街苏力德街东方科苑14号楼104</t>
  </si>
  <si>
    <t>安装公司办公楼西</t>
  </si>
  <si>
    <t>内蒙古自治区/呼和浩特市/赛罕区/乌兰察布东路街道/乌兰察布东街鑫睿泰公司西侧三层楼和瑞钛公司一层门脸房</t>
  </si>
  <si>
    <t>房产证正在办理</t>
  </si>
  <si>
    <t>分东西两侧。西侧三层商铺，全出租；东侧两层商铺，一层出租一层自用。仅有土地证，房产证仍在办理中。业态介于商铺与写字楼之间，且为2-3层，需要评估单价需要调整</t>
  </si>
  <si>
    <t>漳州安然</t>
  </si>
  <si>
    <t>庄跃艺</t>
  </si>
  <si>
    <t>新元城市花园5-B-07店面</t>
  </si>
  <si>
    <t>福建省/漳州市/芗城区/东铺头街道/水仙大街新元城市花园5B幢07号</t>
  </si>
  <si>
    <t>临街商铺，租户为窗帘商家。简装</t>
  </si>
  <si>
    <t>戴清松(10018185)[daiqs]</t>
  </si>
  <si>
    <t>庄跃艺(10016254)[zyyi]</t>
  </si>
  <si>
    <t>店面55.08㎡，夹层26.07㎡，评估价格是否需要调整</t>
  </si>
  <si>
    <t>新元城市花园5-B-08店面</t>
  </si>
  <si>
    <t>福建省/漳州市/芗城区/东铺头街道/水仙大街新元城市花园5B幢08号</t>
  </si>
  <si>
    <t>店面42.98㎡，夹层27.35㎡，评估价格是否需要调整</t>
  </si>
  <si>
    <t>鸿达花园7-A18店面</t>
  </si>
  <si>
    <t>福建省/漳州市/芗城区/南坑街道/元光南路25号鸿达花园7幢A18号</t>
  </si>
  <si>
    <t>临街商铺，租户为钟表店。简装</t>
  </si>
  <si>
    <t>店面57.4㎡，夹层29.86㎡，评估价格是否需要调整</t>
  </si>
  <si>
    <t>新元城市花园5-B-06店面</t>
  </si>
  <si>
    <t>福建省/漳州市/芗城区/东铺头街道/水仙大街新元城市花园5B幢06号</t>
  </si>
  <si>
    <t>店面54.57㎡，夹层23.01㎡，评估价格是否需要调整</t>
  </si>
  <si>
    <t>德州中燃</t>
  </si>
  <si>
    <t>石海滨</t>
  </si>
  <si>
    <t>湖滨南客服营业厅</t>
  </si>
  <si>
    <t>山东省/德州市/德城区/广川街道/湖滨南路46号</t>
  </si>
  <si>
    <t>公共设施用地自建楼，非商铺，共4层。</t>
  </si>
  <si>
    <t>公共设施用地自建的办公楼，部分自用，部分出租。
合资公司，50%国资成分，暂不考虑处置</t>
  </si>
  <si>
    <t>青岛泰能</t>
  </si>
  <si>
    <t>李绍蕾</t>
  </si>
  <si>
    <t>0532-86688929</t>
  </si>
  <si>
    <t>北部分公司城阳站</t>
  </si>
  <si>
    <t>山东省/青岛市/城阳区/流亭街道/重庆北路275-11号</t>
  </si>
  <si>
    <t>双层商铺，定位为青岛紫玥国际酒店</t>
  </si>
  <si>
    <t>孙高寒</t>
  </si>
  <si>
    <t>合资公司，需董事会通过决议方可考虑出售</t>
  </si>
  <si>
    <t>办公楼（清华新城36#楼107）</t>
  </si>
  <si>
    <t>黑龙江省/佳木斯市/汤原县/汤原镇/清华新城</t>
  </si>
  <si>
    <t>办公楼（清华新城36#楼108）</t>
  </si>
  <si>
    <t>吉林嘉鸿</t>
  </si>
  <si>
    <t>王玉琢</t>
  </si>
  <si>
    <t>办公写字间</t>
  </si>
  <si>
    <t>吉林省/长春市/二道区/东盛街道/洋浦大街凯利中心16楼</t>
  </si>
  <si>
    <t>张格言(10038149)[zhanggyzr]</t>
  </si>
  <si>
    <t>王玉琢(10040842)[wangyzf]</t>
  </si>
  <si>
    <t>正在办理产证，一半面积自用，一半面积对外出租</t>
  </si>
  <si>
    <t>辽宁省/锦州市/凌河区/石桥子街道/南京路四段18-1号</t>
  </si>
  <si>
    <t>一楼至二楼，面积均分</t>
  </si>
  <si>
    <t>监察处办公楼</t>
  </si>
  <si>
    <t>辽宁省/锦州市/古塔区/站前街道/西门外里古城新苑31-60号</t>
  </si>
  <si>
    <t>培训中心办公楼</t>
  </si>
  <si>
    <t>辽宁省/锦州市/凌河区/石桥子街道/解放东路32#-1号-4号-17号</t>
  </si>
  <si>
    <t>一楼至三楼，一楼约70㎡，二楼约350，三楼约770㎡</t>
  </si>
  <si>
    <t>中燃燃气实业（深圳）有限公司</t>
  </si>
  <si>
    <t>联合广场B栋办公B1303</t>
  </si>
  <si>
    <t>广东省深圳市福田区滨河大道5022号联合广场B座1303</t>
  </si>
  <si>
    <t>资产列入香港总部年度资产评估范围，评估单价约2万/㎡，低于评估单价无法出售</t>
  </si>
  <si>
    <t>联合广场B栋办公B1302</t>
  </si>
  <si>
    <t>广东省深圳市福田区滨河大道5022号联合广场B座1302</t>
  </si>
  <si>
    <t>中燃投资有限公司</t>
  </si>
  <si>
    <t>联合广场A栋塔楼A4305</t>
  </si>
  <si>
    <t>广东省深圳市福田区滨河大道5022号联合广场A座43楼05单元</t>
  </si>
  <si>
    <t>深圳市中燃科技有限公司</t>
  </si>
  <si>
    <t>中亚燃气实业（深圳）有限公司</t>
  </si>
  <si>
    <t>联合广场B栋办公B1301</t>
  </si>
  <si>
    <t>广东省深圳市福田区滨河大道5022号联合广场B座1301</t>
  </si>
  <si>
    <t>广州市天河区体育西路191号（中石化大厦）b塔楼第714房</t>
  </si>
  <si>
    <t>广东省广州市天河区体育西路191号B塔714</t>
  </si>
  <si>
    <t>联合广场B栋办公B6</t>
  </si>
  <si>
    <t>广东省深圳市福田区滨河大道5022号联合广场B座6楼</t>
  </si>
  <si>
    <t>深圳市中燃建筑安装有限公司</t>
  </si>
  <si>
    <t>联合广场B栋办公B8</t>
  </si>
  <si>
    <t>广东省深圳市福田区滨河大道5022号联合广场B座8楼</t>
  </si>
  <si>
    <t>茂名中燃</t>
  </si>
  <si>
    <t>黄丽亦</t>
  </si>
  <si>
    <t>广东省/茂名市/茂南区/官渡街道/光华南路151号中燃大厦第四层</t>
  </si>
  <si>
    <t>黄海颖(10044140)[huanghyd]</t>
  </si>
  <si>
    <t>陈静雅(10050017)[chenjyk],黄丽亦(10028191)[huanglya]</t>
  </si>
  <si>
    <t>邱晓菁</t>
  </si>
  <si>
    <t>环球广场11-10单元</t>
  </si>
  <si>
    <t>福建省/福州市/鼓楼区/鼓东街道/五四路158号环球广场11层10室</t>
  </si>
  <si>
    <t>潘惠玲(10035620)[4932096828190762]</t>
  </si>
  <si>
    <t>谢玉丹(10097557)[xieyd]</t>
  </si>
  <si>
    <t>三八路办公楼</t>
  </si>
  <si>
    <t>山东省/德州市/德城区/新湖街道/三八路402号</t>
  </si>
  <si>
    <t>朝阳园车库38#</t>
  </si>
  <si>
    <t>锦州市古塔区锦朝街3~17号朝阳园车库38#</t>
  </si>
  <si>
    <t>朝阳园车库37#</t>
  </si>
  <si>
    <t>锦州市古塔区锦朝街3~17号朝阳园车库37#</t>
  </si>
  <si>
    <t>泗水富地</t>
  </si>
  <si>
    <t>张矿</t>
  </si>
  <si>
    <t>宿舍</t>
  </si>
  <si>
    <t>山东省/济宁市/泗水县/泗河街道/北外环</t>
  </si>
  <si>
    <t>姬超群(10048563)[jicqa]</t>
  </si>
  <si>
    <t>张矿(10017367)[zkuang]</t>
  </si>
  <si>
    <t>辽阳中燃</t>
  </si>
  <si>
    <t>孟凯</t>
  </si>
  <si>
    <t>白塔所办公楼</t>
  </si>
  <si>
    <t>辽宁省/辽阳市/白塔区/站前街道/北新华路1-2层</t>
  </si>
  <si>
    <t>张晓明(10012239)[zxm]</t>
  </si>
  <si>
    <t>孟凯(10008167)[mengkai]</t>
  </si>
  <si>
    <t>呼市吉昌房地产</t>
  </si>
  <si>
    <t>王鹏</t>
  </si>
  <si>
    <t>海东路煤气抢修所大楼</t>
  </si>
  <si>
    <t>内蒙古自治区/呼和浩特市/新城区/海拉尔东路街道/煤气抢修所大楼</t>
  </si>
  <si>
    <t>李妍(10045946)[liyano]</t>
  </si>
  <si>
    <t>杜思远(10046023)[dusyd]</t>
  </si>
  <si>
    <t>营业所南楼综合楼</t>
  </si>
  <si>
    <t>内蒙古自治区/呼和浩特市/新城区/西街街道/西落凤街煤气家属楼1楼1号</t>
  </si>
  <si>
    <t>宁德安然</t>
  </si>
  <si>
    <t>王菲</t>
  </si>
  <si>
    <t>LNG中心气化站土地使用权</t>
  </si>
  <si>
    <t>北京/北京市/昌平区/天通苑北街道/xxxxx252</t>
  </si>
  <si>
    <t>兰锡平(10026975)[084341011921242594]</t>
  </si>
  <si>
    <t>张臣(10131802)[zhangchenf]</t>
  </si>
  <si>
    <t>待改正</t>
  </si>
  <si>
    <t>类型</t>
  </si>
  <si>
    <t>已改正</t>
  </si>
  <si>
    <t>是否在出租</t>
  </si>
  <si>
    <t>已确认</t>
  </si>
  <si>
    <t>年租金</t>
  </si>
  <si>
    <t>是否考虑出售</t>
  </si>
  <si>
    <t>待跟进事项台账</t>
  </si>
  <si>
    <t>事项</t>
  </si>
  <si>
    <t>进度</t>
  </si>
  <si>
    <t>相关材料及链接</t>
  </si>
  <si>
    <t>协议</t>
  </si>
  <si>
    <t>待广东京东瀚英入库后跟进审批</t>
  </si>
  <si>
    <t>招采平台注册</t>
  </si>
  <si>
    <t>待填写供应商与中燃集团利益及关联关系、服务类供应商情况调查表</t>
  </si>
  <si>
    <t xml:space="preserve">中燃系统登录地址：https://srm.chinagasholdings.com:90 </t>
  </si>
  <si>
    <t>渠道评估价格</t>
  </si>
  <si>
    <t>目前按照0.2%计算的，未来会商议一个渠道价格</t>
  </si>
  <si>
    <t>已有客户备案成交价格</t>
  </si>
  <si>
    <t>易成交房产排查</t>
  </si>
  <si>
    <t>9月中旬反馈结果</t>
  </si>
  <si>
    <t>推拍北京、深圳、广州三处房产</t>
  </si>
  <si>
    <t>广州房产待反馈照片</t>
  </si>
  <si>
    <t>北京： https://paimai.jd.com/detailUnaudit/307461368
深圳： https://paimai.jd.com/detailUnaudit/307461791</t>
  </si>
  <si>
    <t>辽阳加气站</t>
  </si>
  <si>
    <t>需确认未来是否走拍卖处置</t>
  </si>
  <si>
    <t>营口加气站</t>
  </si>
  <si>
    <t>待上门</t>
  </si>
  <si>
    <t>佳木斯</t>
  </si>
  <si>
    <t>暂停</t>
  </si>
  <si>
    <t>中国燃气不动产拍卖</t>
  </si>
  <si>
    <t>估价序号</t>
  </si>
  <si>
    <t>不动产坐落</t>
  </si>
  <si>
    <t>是否为以房抵债获取的房产（是/否）</t>
  </si>
  <si>
    <t>土地/房产现状</t>
  </si>
  <si>
    <t>资产备注</t>
  </si>
  <si>
    <t>资产初始入账价值（元）</t>
  </si>
  <si>
    <t>价值意见/万元</t>
  </si>
  <si>
    <t>一拍起拍价/万元</t>
  </si>
  <si>
    <t>一拍成交价/万元</t>
  </si>
  <si>
    <t>二拍起拍价/万元</t>
  </si>
  <si>
    <t>二拍成交价/万元</t>
  </si>
  <si>
    <t>三拍起拍价/万元</t>
  </si>
  <si>
    <t>三拍成交价/万元</t>
  </si>
  <si>
    <t>北京市朝阳区万科东第居9层3单元1001房</t>
  </si>
  <si>
    <t>住宅，总价高，现状差，房屋发霉需装修才能出租</t>
  </si>
  <si>
    <t xml:space="preserve"> 若流拍，下次按照9折变价 </t>
  </si>
  <si>
    <t xml:space="preserve">         12,376,962.00 </t>
  </si>
  <si>
    <t>深圳联合广场B栋办公B18</t>
  </si>
  <si>
    <t>物业费35元，物业老旧</t>
  </si>
  <si>
    <t xml:space="preserve"> 若流拍，下次按照8折变价 </t>
  </si>
  <si>
    <t xml:space="preserve">         14,070,035.20 </t>
  </si>
  <si>
    <t>广州市天河区兴盛路10号之一502房产</t>
  </si>
  <si>
    <t>住宅楼盘A1栋是没有景观，5楼也是第一层</t>
  </si>
  <si>
    <t xml:space="preserve">         13,125,600.00 </t>
  </si>
  <si>
    <t xml:space="preserve"> 本轮预计成交，若流拍下次按照9折变价 </t>
  </si>
  <si>
    <t xml:space="preserve">                             -   </t>
  </si>
  <si>
    <t>产权主体信息</t>
  </si>
  <si>
    <t>基本信息</t>
  </si>
  <si>
    <t>财务数据</t>
  </si>
  <si>
    <t>使用用途</t>
  </si>
  <si>
    <t xml:space="preserve"> 当前成本/入账价值（元） </t>
  </si>
  <si>
    <t>筛选类别：
土地
生产性用房
写字楼
住宅及底商
车位</t>
  </si>
  <si>
    <t>城市等级</t>
  </si>
  <si>
    <t>意向处置资产</t>
  </si>
  <si>
    <t>询价系统单价元/平方米</t>
  </si>
  <si>
    <t>中燃包头经营管理集团</t>
  </si>
  <si>
    <t>包头市燃气有限公司</t>
  </si>
  <si>
    <t>保利百合花园31-2，,31-4 3328</t>
  </si>
  <si>
    <t>自用</t>
  </si>
  <si>
    <t>三线</t>
  </si>
  <si>
    <t>石拐营业厅</t>
  </si>
  <si>
    <t>龙藏新城香颂苑地下车库36号</t>
  </si>
  <si>
    <t>龙藏新城香颂苑地下车库37号</t>
  </si>
  <si>
    <t>龙藏新城雅典苑底店S1-102</t>
  </si>
  <si>
    <t>龙藏新城雅典苑底店S1-103</t>
  </si>
  <si>
    <t>维修办公楼</t>
  </si>
  <si>
    <t>营业楼</t>
  </si>
  <si>
    <t>青山团结富7底店</t>
  </si>
  <si>
    <t>办公用房</t>
  </si>
  <si>
    <t>调度中心大楼</t>
  </si>
  <si>
    <t>房屋（居然青年城S3-104）</t>
  </si>
  <si>
    <t>房屋（居然青年城S3-105）</t>
  </si>
  <si>
    <t>房屋（居然青年城S3-106）</t>
  </si>
  <si>
    <t>房屋（居然青年城S3-107）</t>
  </si>
  <si>
    <t>房屋（北大恒苑小区A2-108）</t>
  </si>
  <si>
    <t>房屋（北大恒苑小区A2-109）</t>
  </si>
  <si>
    <t>房屋（东豪新城）</t>
  </si>
  <si>
    <t>购置房屋（石拐）</t>
  </si>
  <si>
    <t>房屋（蓝天城）</t>
  </si>
  <si>
    <t>万合城</t>
  </si>
  <si>
    <t>润恒城</t>
  </si>
  <si>
    <t>景天花园9幢1-2层52号</t>
  </si>
  <si>
    <t>鹿港小镇花园15-107底店</t>
  </si>
  <si>
    <t>密密麻麻密密麻麻女</t>
  </si>
  <si>
    <t>土地使用权-九原工业园区纬六路北侧、规划支路东侧（储气设施）</t>
  </si>
  <si>
    <t>土地</t>
  </si>
  <si>
    <t>昆区少先路16号</t>
  </si>
  <si>
    <t>青山区莫尼路北（后院）</t>
  </si>
  <si>
    <t>昆区青松小区</t>
  </si>
  <si>
    <t>开发区第一功能小区（幸南站）</t>
  </si>
  <si>
    <t>东河区民航小区</t>
  </si>
  <si>
    <t>东河区东兴办事处</t>
  </si>
  <si>
    <t>稀土高新区黄河大街北、万青路西（开发区母站）</t>
  </si>
  <si>
    <t>包头市万水泉造纸厂西（万水泉撬站）</t>
  </si>
  <si>
    <t>宝鸡中燃城市燃气发展有限公司</t>
  </si>
  <si>
    <t>宝鸡中燃眉县燃气发展有限公司</t>
  </si>
  <si>
    <t>江河星诚御景商铺</t>
  </si>
  <si>
    <t>四线</t>
  </si>
  <si>
    <t>宝鸡中燃蔡家坡发展有限公司</t>
  </si>
  <si>
    <t>综合办公楼亮化工程</t>
  </si>
  <si>
    <t>岐山分公司办公楼</t>
  </si>
  <si>
    <t>华亭中燃城市燃气发展有限公司</t>
  </si>
  <si>
    <t>综合楼</t>
  </si>
  <si>
    <t>壁挂炉</t>
  </si>
  <si>
    <t>五线</t>
  </si>
  <si>
    <t>阿拉善经济开发区
中宝燃气发展有限公司</t>
  </si>
  <si>
    <t>综合办公楼</t>
  </si>
  <si>
    <t>马营路15号</t>
  </si>
  <si>
    <t>文化路</t>
  </si>
  <si>
    <t>文化路门面房</t>
  </si>
  <si>
    <t>大厦大院水网改造</t>
  </si>
  <si>
    <t>办公楼停车场</t>
  </si>
  <si>
    <t>洗车台</t>
  </si>
  <si>
    <t>院区绿化</t>
  </si>
  <si>
    <t>花池</t>
  </si>
  <si>
    <t>自行车棚</t>
  </si>
  <si>
    <t>新建路门面房</t>
  </si>
  <si>
    <t>职工食堂</t>
  </si>
  <si>
    <t>文化路办公房屋改造</t>
  </si>
  <si>
    <t>灵台县中燃城市燃气发展有限公司</t>
  </si>
  <si>
    <t>门面房（溪河小区8号楼5单元东户）</t>
  </si>
  <si>
    <t>五线以下</t>
  </si>
  <si>
    <t>包头经管集团集团</t>
  </si>
  <si>
    <t>包头市东河中燃城市燃气发展有限公司</t>
  </si>
  <si>
    <t>房屋-鹿城福满园11-304</t>
  </si>
  <si>
    <t>房屋-鹿城福满园11-1104</t>
  </si>
  <si>
    <t>固原中燃</t>
  </si>
  <si>
    <t>景园办公楼</t>
  </si>
  <si>
    <t>呼和浩特中燃城市燃气发展有限公司</t>
  </si>
  <si>
    <t>原小学校用地</t>
  </si>
  <si>
    <t>西落凤街</t>
  </si>
  <si>
    <t>已出租</t>
  </si>
  <si>
    <t>小南街</t>
  </si>
  <si>
    <t>乌兰察布东路</t>
  </si>
  <si>
    <t>北垣西街</t>
  </si>
  <si>
    <t>艺术厅北街</t>
  </si>
  <si>
    <t>安装办公楼东</t>
  </si>
  <si>
    <t>办公楼（供气）</t>
  </si>
  <si>
    <t>车库（供气）</t>
  </si>
  <si>
    <t>小南街营业所</t>
  </si>
  <si>
    <t>大门、围墙等</t>
  </si>
  <si>
    <t>警卫室</t>
  </si>
  <si>
    <t>厂区道路</t>
  </si>
  <si>
    <t>昌盛小区4#楼一层西起1#,5#门脸房</t>
  </si>
  <si>
    <t>金川1#车库</t>
  </si>
  <si>
    <t>金川2#车库</t>
  </si>
  <si>
    <t>行政部车库、办公室</t>
  </si>
  <si>
    <t>行政部车库修理间</t>
  </si>
  <si>
    <t>城建小区18号楼商业单元1-2层4016号</t>
  </si>
  <si>
    <t>城建小区18号楼商业单元1-2层4017号</t>
  </si>
  <si>
    <t>赛罕区新华东街华茂名居20号楼101号商业楼</t>
  </si>
  <si>
    <t>网签合同</t>
  </si>
  <si>
    <t>金川办公区食堂（福利）</t>
  </si>
  <si>
    <t>香墅嶺西区住宅西地块(A地块)商业楼一层7号铺</t>
  </si>
  <si>
    <t>香墅嶺(A地块)商业楼一层8、9、10号铺/二层8、9号铺</t>
  </si>
  <si>
    <t>新城区东库街鼎盛华世纪广场综合类21层2101</t>
  </si>
  <si>
    <t>凉城县中燃燃气有限公司</t>
  </si>
  <si>
    <t>鼎盛小区住宅</t>
  </si>
  <si>
    <t>否，已办理不动产权首次登记</t>
  </si>
  <si>
    <t>呼和浩特市吉昌房地产开发有限责任公司</t>
  </si>
  <si>
    <t>西落凤街小二楼</t>
  </si>
  <si>
    <t>土默特左旗中燃燃气有限公司</t>
  </si>
  <si>
    <t>东方国际城A24-105</t>
  </si>
  <si>
    <t>西北区域经管集团</t>
  </si>
  <si>
    <t>宁夏深中天然气开发有限公司</t>
  </si>
  <si>
    <t>金沙国际17-1-301</t>
  </si>
  <si>
    <t>二线</t>
  </si>
  <si>
    <t>中卫新花园6-6-612</t>
  </si>
  <si>
    <t>中卫新花园6-6-611</t>
  </si>
  <si>
    <t>乌拉特前旗中燃城市燃气发展有限公司</t>
  </si>
  <si>
    <t>正在办理</t>
  </si>
  <si>
    <t>乌拉特前旗门站办公楼</t>
  </si>
  <si>
    <t>公司院绿化硬化工程</t>
  </si>
  <si>
    <t>前旗门站标准化建设工程</t>
  </si>
  <si>
    <t>工具间</t>
  </si>
  <si>
    <t>伊金霍洛旗中燃天然气有限公司</t>
  </si>
  <si>
    <t>防盗设备库房</t>
  </si>
  <si>
    <t>钢材库房</t>
  </si>
  <si>
    <t>乌兰察布市创能清洁能源有限公司</t>
  </si>
  <si>
    <t>江东郡D1#-商业-205房屋</t>
  </si>
  <si>
    <t>江东郡D1#-商业-105房屋</t>
  </si>
  <si>
    <t>网签已出具</t>
  </si>
  <si>
    <t>59800土地</t>
  </si>
  <si>
    <t>职工宿舍</t>
  </si>
  <si>
    <t>鄂托克旗长蒙天然气有限责任公司</t>
  </si>
  <si>
    <t>陕西紫晶能源有限公司</t>
  </si>
  <si>
    <t>汇鑫IBC车位</t>
  </si>
  <si>
    <t>云南片区</t>
  </si>
  <si>
    <t>保山中燃城市燃气发展有限公司</t>
  </si>
  <si>
    <t>土地使用权</t>
  </si>
  <si>
    <t>下村土地</t>
  </si>
  <si>
    <t>岑溪市恒兴天然气有限公司</t>
  </si>
  <si>
    <t>乌峡LNG站办公楼</t>
  </si>
  <si>
    <t>崇左中燃城市燃气发展有限公司</t>
  </si>
  <si>
    <t>甜蜜方1-501楼房子</t>
  </si>
  <si>
    <t>综合楼土地出让款</t>
  </si>
  <si>
    <t>防城港中燃城市燃气发展有限公司</t>
  </si>
  <si>
    <t>永恒财富广场（永恒幸福梦居）10号楼1层118号商铺</t>
  </si>
  <si>
    <t>广西桂平帝恒管道燃气投资有限公司</t>
  </si>
  <si>
    <t>桂平市天然气利用工程---综合楼</t>
  </si>
  <si>
    <t>来宾中燃城市燃气发展有限公司</t>
  </si>
  <si>
    <t>无形资产-土地使用权</t>
  </si>
  <si>
    <t>南宁经管集团</t>
  </si>
  <si>
    <t>南宁东盟经济开发区中燃城市燃气发展有限公司</t>
  </si>
  <si>
    <t>南宁中燃城市燃气发展有限公司</t>
  </si>
  <si>
    <t>南宁空港经济区吴圩办公楼</t>
  </si>
  <si>
    <t>天龙阁1193号房</t>
  </si>
  <si>
    <t>天龙阁1118号房</t>
  </si>
  <si>
    <t>鑫汇阁12A</t>
  </si>
  <si>
    <t>鑫汇阁3C</t>
  </si>
  <si>
    <t>南宁中燃创意厂房办公楼301房</t>
  </si>
  <si>
    <t>南宁中燃创意厂房办公楼302房</t>
  </si>
  <si>
    <t>南宁中燃创意厂房办公楼308房</t>
  </si>
  <si>
    <t>南宁中燃创意厂房办公楼402房</t>
  </si>
  <si>
    <t>南宁中燃创意厂房办公楼409房</t>
  </si>
  <si>
    <t>南宁中燃创意厂房办公楼410房</t>
  </si>
  <si>
    <t>南宁中燃创意厂房办公楼502房</t>
  </si>
  <si>
    <t>南宁中燃创意厂房办公楼509房</t>
  </si>
  <si>
    <t>南宁中燃创意厂房办公楼510房</t>
  </si>
  <si>
    <t>南宁中燃创意厂房办公楼602房</t>
  </si>
  <si>
    <t>南宁中燃创意厂房办公楼609房</t>
  </si>
  <si>
    <t>南宁中燃创意厂房办公楼610房</t>
  </si>
  <si>
    <t>南宁中燃创意厂房办公楼702房</t>
  </si>
  <si>
    <t>南宁中燃创意厂房办公楼709房</t>
  </si>
  <si>
    <t>南宁中燃创意厂房办公楼710房</t>
  </si>
  <si>
    <t>南宁中燃创意厂房办公楼802房</t>
  </si>
  <si>
    <t>南宁中燃创意厂房办公楼401房</t>
  </si>
  <si>
    <t>南宁中燃创意厂房办公楼810房</t>
  </si>
  <si>
    <t>南宁中燃创意厂房办公楼902房</t>
  </si>
  <si>
    <t>南宁中燃创意厂房办公楼909房</t>
  </si>
  <si>
    <t>南宁中燃创意厂房办公楼910房</t>
  </si>
  <si>
    <t>A区架空车库</t>
  </si>
  <si>
    <t>地下一层停车位</t>
  </si>
  <si>
    <t>露天停车位</t>
  </si>
  <si>
    <t>一层库房</t>
  </si>
  <si>
    <t>钦州中燃城市燃气发展有限公司</t>
  </si>
  <si>
    <t>土地使用权（加气站）</t>
  </si>
  <si>
    <t xml:space="preserve">五线 </t>
  </si>
  <si>
    <t>玉林中燃城市燃气发展有限公司</t>
  </si>
  <si>
    <t>大平山工业园土地竞拍保证金</t>
  </si>
  <si>
    <t>玉林中燃能源有限公司</t>
  </si>
  <si>
    <t>仁东健康产业园土地</t>
  </si>
  <si>
    <t>重庆中燃城市燃气发展有限公司</t>
  </si>
  <si>
    <t>回兴街道库房</t>
  </si>
  <si>
    <t>新一线</t>
  </si>
  <si>
    <t>21800（个）</t>
  </si>
  <si>
    <t>工业园区门市（回兴街道兴科大道金福花园B幢1-22）</t>
  </si>
  <si>
    <t>门市二间（渝北区双龙大道257号2幢1-1）</t>
  </si>
  <si>
    <t>三号桥办公大楼（渝北区绣湖路19号3幢-1-1）</t>
  </si>
  <si>
    <t>中原区域</t>
  </si>
  <si>
    <t>直管公司</t>
  </si>
  <si>
    <t>同兴路710-56号远洋自然网点</t>
  </si>
  <si>
    <t>西韩房屋崂山区劲松七路236号57号楼1单元303</t>
  </si>
  <si>
    <t>西韩房屋崂山区劲松七路236号57号楼1单元304</t>
  </si>
  <si>
    <t>西韩房屋崂山区劲松七路236号57号楼1单元703</t>
  </si>
  <si>
    <t>西韩房屋崂山区劲松七路236号57号楼1单元704</t>
  </si>
  <si>
    <t>西韩房屋崂山区劲松七路236号57号楼1单元1403</t>
  </si>
  <si>
    <t>金水路客服站（金水路1046-35号）</t>
  </si>
  <si>
    <t>金水路客服站（金水路1046-36号）</t>
  </si>
  <si>
    <t>威海经管集团</t>
  </si>
  <si>
    <t>北京燃气集团山东有限公司</t>
  </si>
  <si>
    <t>文登九发路58号3单元606室</t>
  </si>
  <si>
    <t>五洲太阳城天鹤园19号-104室</t>
  </si>
  <si>
    <t>小观镇万嘉阳光海岸43号1单元1103室</t>
  </si>
  <si>
    <t>小观镇万嘉阳光海岸43号2单元1104室</t>
  </si>
  <si>
    <t>阳光花园3号楼305室</t>
  </si>
  <si>
    <t>北燃山东天然气荣成有限公司</t>
  </si>
  <si>
    <t>成山顶账房</t>
  </si>
  <si>
    <t>好当家顶账房</t>
  </si>
  <si>
    <t>无形资产</t>
  </si>
  <si>
    <t>乳山中燃能源发展有限公司</t>
  </si>
  <si>
    <t>客服办公楼</t>
  </si>
  <si>
    <t>乳山门站办公楼</t>
  </si>
  <si>
    <t>海阳所镇 海洋路66-1号别墅</t>
  </si>
  <si>
    <t>气站办公楼</t>
  </si>
  <si>
    <t>北京燃气集团山东有限公司威海分公司</t>
  </si>
  <si>
    <t>怡海园气瓶间</t>
  </si>
  <si>
    <t>生产性用房</t>
  </si>
  <si>
    <t>张村天然气站</t>
  </si>
  <si>
    <t>张村气站</t>
  </si>
  <si>
    <t>怡海园气站</t>
  </si>
  <si>
    <t>威海市文登区中燃能源发展有限公司</t>
  </si>
  <si>
    <t>仓库宿舍食堂</t>
  </si>
  <si>
    <t>传达室</t>
  </si>
  <si>
    <t>办公用平房</t>
  </si>
  <si>
    <t>钢构仓库</t>
  </si>
  <si>
    <t>聊城经管集团</t>
  </si>
  <si>
    <t>聊城厚德燃气有限公司</t>
  </si>
  <si>
    <t>门站小仓库</t>
  </si>
  <si>
    <t>聊城厚德门站工程管材库</t>
  </si>
  <si>
    <t>信阳经管集团</t>
  </si>
  <si>
    <t>信阳富地车用燃气有限公司</t>
  </si>
  <si>
    <t>无形资产-明正路土地</t>
  </si>
  <si>
    <t>场站工程</t>
  </si>
  <si>
    <t>明正路站办公楼</t>
  </si>
  <si>
    <t>明正路站道路</t>
  </si>
  <si>
    <t>明正路站内地坪</t>
  </si>
  <si>
    <t>明正路站自来水工程</t>
  </si>
  <si>
    <t>明正路站围墙</t>
  </si>
  <si>
    <t>场站大棚</t>
  </si>
  <si>
    <t>铁艺围栏</t>
  </si>
  <si>
    <t>驻马店中燃能源发展有限公司</t>
  </si>
  <si>
    <t>遂平县玉山镇CNG点供站新增工程</t>
  </si>
  <si>
    <t>遂平县玉山镇LNG撬装式可移动气源站工程(基座建设部分)</t>
  </si>
  <si>
    <t>济宁经管集团</t>
  </si>
  <si>
    <t>泗水富地燃气有限公司</t>
  </si>
  <si>
    <t>办公楼及传达室</t>
  </si>
  <si>
    <t>围墙</t>
  </si>
  <si>
    <t>配电室及食堂临时房</t>
  </si>
  <si>
    <t>钢结构车棚</t>
  </si>
  <si>
    <t>仓库设施配置架</t>
  </si>
  <si>
    <t>仓库板房</t>
  </si>
  <si>
    <t>电动门及入户门</t>
  </si>
  <si>
    <t>电动门</t>
  </si>
  <si>
    <t>桑乐太阳能</t>
  </si>
  <si>
    <t>铁艺电动门</t>
  </si>
  <si>
    <t>门卫室燃气安装</t>
  </si>
  <si>
    <t>办公楼暖气安装</t>
  </si>
  <si>
    <t>宁阳中燃城市燃气发展有限公司</t>
  </si>
  <si>
    <t>商贸客服办公楼</t>
  </si>
  <si>
    <t>济南经管集团</t>
  </si>
  <si>
    <t>潍坊中凯清洁能源技术有限公司</t>
  </si>
  <si>
    <t>场站办公楼</t>
  </si>
  <si>
    <t>公司大门</t>
  </si>
  <si>
    <t>北围墙（原恒辉塑业）</t>
  </si>
  <si>
    <t>场站门卫房</t>
  </si>
  <si>
    <t>办公区道路（原恒辉塑业）</t>
  </si>
  <si>
    <t>门卫北道路</t>
  </si>
  <si>
    <t>华中区域</t>
  </si>
  <si>
    <t>益阳中燃城市燃气发展有限公司</t>
  </si>
  <si>
    <t>加气母站</t>
  </si>
  <si>
    <t>加气母站罩棚</t>
  </si>
  <si>
    <t>加气母站工艺电气工程</t>
  </si>
  <si>
    <t>加气母站防盗门</t>
  </si>
  <si>
    <t>鄂中南经管集团</t>
  </si>
  <si>
    <t>云梦中燃城市燃气发展有限公司</t>
  </si>
  <si>
    <t>二门站</t>
  </si>
  <si>
    <t>669.67㎡</t>
  </si>
  <si>
    <t>外环站设备罩棚</t>
  </si>
  <si>
    <t>鄂西北经管集团</t>
  </si>
  <si>
    <t>地址不明</t>
  </si>
  <si>
    <t>方山路加气站</t>
  </si>
  <si>
    <t>否（仅有房产）</t>
  </si>
  <si>
    <t>天门中燃城市燃气发展有限公司</t>
  </si>
  <si>
    <t>仙北工业园加气站</t>
  </si>
  <si>
    <t>30000（个）</t>
  </si>
  <si>
    <t>天门工业园土地</t>
  </si>
  <si>
    <t>长株潭经管集团</t>
  </si>
  <si>
    <t>攸县中燃城市燃气发展有限公司</t>
  </si>
  <si>
    <t>加气站工作台</t>
  </si>
  <si>
    <t>加气站土建工程</t>
  </si>
  <si>
    <t>LNG撬装式加气站</t>
  </si>
  <si>
    <t>沈阳经管集团</t>
  </si>
  <si>
    <t>沈阳中燃城市燃气发展有限公司</t>
  </si>
  <si>
    <t>办公楼及配套设备</t>
  </si>
  <si>
    <t>黑河经管集团</t>
  </si>
  <si>
    <t>逊克中燃城市燃气发展有限公司</t>
  </si>
  <si>
    <t>无形资产_土地使用权</t>
  </si>
  <si>
    <t>否，正在办理</t>
  </si>
  <si>
    <t>五大连池中燃城市燃气发展有限公司</t>
  </si>
  <si>
    <t>孙吴中燃城市燃气发展有限公司</t>
  </si>
  <si>
    <t>黑河中燃城市燃气发展有限公司</t>
  </si>
  <si>
    <t>大兴安岭中燃城市燃气发展有限公司</t>
  </si>
  <si>
    <t>景观大道土地使用权</t>
  </si>
  <si>
    <t>松岭营业厅</t>
  </si>
  <si>
    <t>汽车库及生活福利室建筑和安装工程</t>
  </si>
  <si>
    <t>变电所建筑</t>
  </si>
  <si>
    <t>综合楼建筑和建筑设备</t>
  </si>
  <si>
    <t>锅炉房</t>
  </si>
  <si>
    <t>汽车库及生活福利室建筑和设备</t>
  </si>
  <si>
    <t>门卫</t>
  </si>
  <si>
    <t>否（手续不相符）</t>
  </si>
  <si>
    <t>食堂</t>
  </si>
  <si>
    <t>一号储配站综合楼建筑和设备安装</t>
  </si>
  <si>
    <t>大连经营管理集团</t>
  </si>
  <si>
    <t>大连金州中燃城市燃气发展有限公司</t>
  </si>
  <si>
    <t>碧海商城一层门面房</t>
  </si>
  <si>
    <t>新建办公楼</t>
  </si>
  <si>
    <t>阿尔滨中辰公建</t>
  </si>
  <si>
    <t>商品用房</t>
  </si>
  <si>
    <t>普兰店中燃</t>
  </si>
  <si>
    <t>中央尚城71号楼-2201房屋</t>
  </si>
  <si>
    <t>大连经管集团</t>
  </si>
  <si>
    <t>丹东中燃城市燃气有限公司</t>
  </si>
  <si>
    <t>振兴国用（2016）061103011</t>
  </si>
  <si>
    <t>房屋（林江明城）</t>
  </si>
  <si>
    <t>南掺混站办公室</t>
  </si>
  <si>
    <t>房屋建筑物（新华营业网点）</t>
  </si>
  <si>
    <t>庄河中燃</t>
  </si>
  <si>
    <t>大连通洋房地产抵顶工程款房屋</t>
  </si>
  <si>
    <t>土地（青堆加气站）</t>
  </si>
  <si>
    <t>景泰中央公园门市一套</t>
  </si>
  <si>
    <t>吉林经管集团</t>
  </si>
  <si>
    <t>桦甸中燃</t>
  </si>
  <si>
    <t>门市房</t>
  </si>
  <si>
    <t>卓越车库</t>
  </si>
  <si>
    <t>东丰能源</t>
  </si>
  <si>
    <t>东丰县天然气综合利用项目（7#阀室-综合站）</t>
  </si>
  <si>
    <t>佳木斯中燃城市燃气发展有限公司</t>
  </si>
  <si>
    <t>佳西营业厅-荷兰城</t>
  </si>
  <si>
    <t>新生街CNG-压缩机房</t>
  </si>
  <si>
    <t>新生街CNG-综合站房</t>
  </si>
  <si>
    <t>76800（个）</t>
  </si>
  <si>
    <t>新生街CNG-卫生系统</t>
  </si>
  <si>
    <t>胜利路CNG-压缩机房</t>
  </si>
  <si>
    <t>胜利路CNG-综合站房</t>
  </si>
  <si>
    <t>胜利路CNG-卫生系统</t>
  </si>
  <si>
    <t>燃气大厦</t>
  </si>
  <si>
    <t>上水抵账房1</t>
  </si>
  <si>
    <t>我的家小区住宅房产1101</t>
  </si>
  <si>
    <t>我的家1-3-1001房屋</t>
  </si>
  <si>
    <t>我的家1号楼8号门市经办税款</t>
  </si>
  <si>
    <t>我的家1号楼8号门市</t>
  </si>
  <si>
    <t>张春雷办理江南雅居流拍房办理产权证登记费</t>
  </si>
  <si>
    <t>常青花园2个门市抵账房入资产</t>
  </si>
  <si>
    <t>佳东营业所</t>
  </si>
  <si>
    <t>新生街土地</t>
  </si>
  <si>
    <t>胜利路土地</t>
  </si>
  <si>
    <t>双鸭山中燃城市燃气发展有限公司</t>
  </si>
  <si>
    <t>福悦湾D栋03铺</t>
  </si>
  <si>
    <t>262.64㎡</t>
  </si>
  <si>
    <t>站房</t>
  </si>
  <si>
    <t>仓库</t>
  </si>
  <si>
    <t>警管新城2#1栋201</t>
  </si>
  <si>
    <t>惠民雅居12#000101门</t>
  </si>
  <si>
    <t>惠民雅居10#楼101门</t>
  </si>
  <si>
    <t>慧民雅居2#楼105门</t>
  </si>
  <si>
    <t>华胜小区车库车库10-127</t>
  </si>
  <si>
    <t>桦南中燃</t>
  </si>
  <si>
    <t>北环新居办公楼</t>
  </si>
  <si>
    <t>华兴小区地下车库车位3-6#165</t>
  </si>
  <si>
    <t>华兴小区地下车库车位3-6#159</t>
  </si>
  <si>
    <t>华兴小区地下车库车位3-6#167</t>
  </si>
  <si>
    <t>华兴小区地下车库车位3-6#177</t>
  </si>
  <si>
    <t>华兴小区地下车库车位3-6#178</t>
  </si>
  <si>
    <t>华兴小区地下车库车位3-6#179</t>
  </si>
  <si>
    <t>饶河中燃</t>
  </si>
  <si>
    <t>饶河CNG储配站及CNG汽车加气站合建站-罩棚</t>
  </si>
  <si>
    <t>绥滨中燃</t>
  </si>
  <si>
    <t>生产办公楼（福源尚居一期6号楼）</t>
  </si>
  <si>
    <t>顺城区新华一方块5#楼3-4层办公楼</t>
  </si>
  <si>
    <t>星光家园小区1-14楼（望花区本溪路东段10-1号楼6-6-1）</t>
  </si>
  <si>
    <t>亚星国际（月牙岛社区）转固</t>
  </si>
  <si>
    <t>辽宁省沈抚新区中燃城市燃气发展有限公司</t>
  </si>
  <si>
    <t>锦绣澜湾D地块</t>
  </si>
  <si>
    <t>绿地剑桥独栋商业2-3#1-102</t>
  </si>
  <si>
    <t>绿地剑桥独栋商业2-3#1-101</t>
  </si>
  <si>
    <t>绿地剑桥独栋商业2-3#1-103</t>
  </si>
  <si>
    <t>绿地剑桥多层9-20#3-4-1</t>
  </si>
  <si>
    <t>绿地剑桥多层9-31#1-5-1</t>
  </si>
  <si>
    <t>绿地剑桥多层9-31#3-5-2</t>
  </si>
  <si>
    <t>绿地剑桥多层9-31#1-4-1</t>
  </si>
  <si>
    <t>绿地剑桥多层9-32#1-4-1</t>
  </si>
  <si>
    <t>绿地剑桥多层9-32#1-3-2</t>
  </si>
  <si>
    <t>李石回迁区门市房28栋20#2</t>
  </si>
  <si>
    <t>清原中燃城市燃气发展有限公司</t>
  </si>
  <si>
    <t>中房二期客服大厅</t>
  </si>
  <si>
    <t>韵海湖畔抵账门市房</t>
  </si>
  <si>
    <t>利源小区抵顶门市房</t>
  </si>
  <si>
    <t>新宾中燃城市燃气发展有限公司</t>
  </si>
  <si>
    <t>新宾中燃-居住用房-加气站综合楼</t>
  </si>
  <si>
    <t>牡丹江经管集团</t>
  </si>
  <si>
    <t>牡丹江中燃</t>
  </si>
  <si>
    <t>北方嘉园3-000126</t>
  </si>
  <si>
    <t>150000（个）</t>
  </si>
  <si>
    <t>光华站及光华站围墙</t>
  </si>
  <si>
    <t>银龙家园5-106</t>
  </si>
  <si>
    <t>银龙家园5-107</t>
  </si>
  <si>
    <t>北方嘉园3-000125</t>
  </si>
  <si>
    <t>瑞合西城国际17#1单元010102</t>
  </si>
  <si>
    <t>瑞合西城国际17#1单元010101</t>
  </si>
  <si>
    <t>瑞合西城国际17#2单元020101</t>
  </si>
  <si>
    <t>瑞合西城国际17#2单元020102</t>
  </si>
  <si>
    <t>暂估资产入账-祥和林苑门市</t>
  </si>
  <si>
    <t>勃利中燃</t>
  </si>
  <si>
    <t>学府花园住宅小区4号楼东侧商服0101号</t>
  </si>
  <si>
    <t>学府花园住宅小区4号楼1单元101号</t>
  </si>
  <si>
    <t>鸡西中燃</t>
  </si>
  <si>
    <t>梨树区储备站-办公室</t>
  </si>
  <si>
    <t>梨树区储备站-充装间</t>
  </si>
  <si>
    <t>梨树区储备站-仓库</t>
  </si>
  <si>
    <t>梨树区储备站-围墙</t>
  </si>
  <si>
    <t>梨树区储备站-消防水池</t>
  </si>
  <si>
    <t>鸡东日盛小区站-站房</t>
  </si>
  <si>
    <t>鸡西英联</t>
  </si>
  <si>
    <t>金域华庭6号楼7号门市</t>
  </si>
  <si>
    <t>哈尔滨经管集团</t>
  </si>
  <si>
    <t>安达中燃城市燃气发展有限公司</t>
  </si>
  <si>
    <t>高新区场站</t>
  </si>
  <si>
    <t>安达中燃清洁能源有限公司</t>
  </si>
  <si>
    <t>博达（工业）</t>
  </si>
  <si>
    <t>加气站房屋</t>
  </si>
  <si>
    <t>博达（商业）</t>
  </si>
  <si>
    <t>庆安中燃</t>
  </si>
  <si>
    <t>汇景茗苑小区4号楼1号门市（昱圣嘉和）</t>
  </si>
  <si>
    <t>依兰县中燃清洁能源有限公司</t>
  </si>
  <si>
    <t>LNG气化站伸缩门</t>
  </si>
  <si>
    <t>LNG气化站其他土建等款项</t>
  </si>
  <si>
    <t>区域直管公司</t>
  </si>
  <si>
    <t>信丰中燃城市燃气发展有限公司</t>
  </si>
  <si>
    <t>赣州银龙轨道有限公司气化站（土建部分）</t>
  </si>
  <si>
    <t>福建省安然燃气投资有限公司</t>
  </si>
  <si>
    <t>漳州安然燃气有限公司华安分公司</t>
  </si>
  <si>
    <t>映山红花园一期3#楼0102号</t>
  </si>
  <si>
    <t>映山红花园一期6#楼1102号</t>
  </si>
  <si>
    <t>南靖安然燃气有限公司</t>
  </si>
  <si>
    <t>南靖LNG气化站土地</t>
  </si>
  <si>
    <t>宁德安然燃气有限公司</t>
  </si>
  <si>
    <t>4734.78㎡</t>
  </si>
  <si>
    <t>福建省武平县中明天然气有限公司</t>
  </si>
  <si>
    <t>武平土地</t>
  </si>
  <si>
    <t>十方土地</t>
  </si>
  <si>
    <t>岩前土地</t>
  </si>
  <si>
    <t>办公区道路</t>
  </si>
  <si>
    <t>围墙及不散发水泥路面</t>
  </si>
  <si>
    <t>综合楼仓库彩钢棚</t>
  </si>
  <si>
    <t>龙岩市永定区昌宁城市燃气发展有限公司</t>
  </si>
  <si>
    <t>华泰豪园12幢103号商业店面</t>
  </si>
  <si>
    <t>漳州安然燃气有限公司</t>
  </si>
  <si>
    <t>悦华园商业街3-22号</t>
  </si>
  <si>
    <t>悦华园商业街3-23号</t>
  </si>
  <si>
    <t>嘉鑫花园1-2#店面</t>
  </si>
  <si>
    <t>丹霞园A1-A6幢2层4号店面</t>
  </si>
  <si>
    <t>嘉华大厦十三层办公楼</t>
  </si>
  <si>
    <t>芗城区腾飞路192号东港花园5幢1802号</t>
  </si>
  <si>
    <t>漳州安然燃气有限公司诏安分公司</t>
  </si>
  <si>
    <t>叁帝海景业园B区3号楼306号</t>
  </si>
  <si>
    <t>叁帝海景业园B区3号楼1302号</t>
  </si>
  <si>
    <t>福鼎市安然燃气有限公司</t>
  </si>
  <si>
    <t>简易仓库</t>
  </si>
  <si>
    <t>桐亨写字楼</t>
  </si>
  <si>
    <t>挡土墙</t>
  </si>
  <si>
    <t>电动门（14米、7.5米、9米）</t>
  </si>
  <si>
    <t>办公楼1座，辅助楼2座</t>
  </si>
  <si>
    <t>文渡LNG项目</t>
  </si>
  <si>
    <t>客服部仓库铝合金卷门</t>
  </si>
  <si>
    <t>综合楼空地绿化费用</t>
  </si>
  <si>
    <t>文渡气化站</t>
  </si>
  <si>
    <t>漳州安然燃气有限公司角美分公司</t>
  </si>
  <si>
    <t>角江路CNG汽车加气站</t>
  </si>
  <si>
    <t>诏安安然燃气有限公司</t>
  </si>
  <si>
    <t>金都土地</t>
  </si>
  <si>
    <t>福州市长乐区安然燃气有限公司</t>
  </si>
  <si>
    <t>瓶组间、值班室、营业厅</t>
  </si>
  <si>
    <t>大同气化土地使用权</t>
  </si>
  <si>
    <t>闽清广安天然气有限公司</t>
  </si>
  <si>
    <t>土地（宝新1）</t>
  </si>
  <si>
    <t>土地（宝新2）</t>
  </si>
  <si>
    <t>水泵间</t>
  </si>
  <si>
    <t>否，土地为划拨，办理需补缴土地使用费</t>
  </si>
  <si>
    <t>附属用房</t>
  </si>
  <si>
    <t>宿舍楼</t>
  </si>
  <si>
    <t>世纪大厦15层302单元</t>
  </si>
  <si>
    <t>世纪大厦15层304单元</t>
  </si>
  <si>
    <t>龙海安然燃气有限公司</t>
  </si>
  <si>
    <t>龙海仓库、大门、车棚工程建设</t>
  </si>
  <si>
    <t>龙海安然保安亭、道路及场地整理、小车棚建设</t>
  </si>
  <si>
    <t>智能道闸门</t>
  </si>
  <si>
    <t>漳浦安然燃气有限公司</t>
  </si>
  <si>
    <t>绥城办公大楼</t>
  </si>
  <si>
    <t>化州中燃</t>
  </si>
  <si>
    <t>480㎡</t>
  </si>
  <si>
    <t>茂名中燃城市燃气发展有限公司</t>
  </si>
  <si>
    <t>南城中燃康盛城市燃气发展有限公司</t>
  </si>
  <si>
    <t>DFH2018025地块</t>
  </si>
  <si>
    <t>三明中燃城市燃气发展有限公司</t>
  </si>
  <si>
    <t>沪明新村61#车库(391.23平方)</t>
  </si>
  <si>
    <t>双园34幢店面</t>
  </si>
  <si>
    <t>双园新村34幢办公楼</t>
  </si>
  <si>
    <t>小蕉天然气门站土地</t>
  </si>
  <si>
    <t>管理所办公楼仓库</t>
  </si>
  <si>
    <t>婺源县中燃天然气有限公司</t>
  </si>
  <si>
    <t>工程物资仓库</t>
  </si>
  <si>
    <t>场站 CNC站 JZ—B03</t>
  </si>
  <si>
    <t>停车棚</t>
  </si>
  <si>
    <t>防火门</t>
  </si>
  <si>
    <t>云浮中燃城市燃气发展有限公司</t>
  </si>
  <si>
    <t>漳州安然燃气有限公司管道分公司</t>
  </si>
  <si>
    <t>龙海LNG调压站办公楼</t>
  </si>
  <si>
    <t>银塘调压站办公楼</t>
  </si>
  <si>
    <t>广州中燃城市燃气发展有限公司</t>
  </si>
  <si>
    <t>综合办公楼工程</t>
  </si>
  <si>
    <t>一线</t>
  </si>
  <si>
    <t>维修车间及停车棚</t>
  </si>
  <si>
    <t>工程部除锈区伸缩雨棚</t>
  </si>
  <si>
    <t>综合楼玻璃幕墙</t>
  </si>
  <si>
    <t>施工夹心围墙</t>
  </si>
  <si>
    <t>宜黄县中燃城市燃气发展有限公司</t>
  </si>
  <si>
    <t>土地-瓶组气站站土地</t>
  </si>
  <si>
    <t>LNG瓶组站</t>
  </si>
  <si>
    <t>宁德市LNG中心气化站管理中心楼</t>
  </si>
  <si>
    <t>宁德市LNG中心气化站辅助生产房</t>
  </si>
  <si>
    <t>华东区域</t>
  </si>
  <si>
    <t>芜湖经管集团</t>
  </si>
  <si>
    <t>祁门中燃</t>
  </si>
  <si>
    <t>无形资产-土地</t>
  </si>
  <si>
    <t>生产用房（辅助房）</t>
  </si>
  <si>
    <t>CNG加气站</t>
  </si>
  <si>
    <t>休宁中燃</t>
  </si>
  <si>
    <t>储备站房屋</t>
  </si>
  <si>
    <t>门站房屋</t>
  </si>
  <si>
    <t>淮南经管集团</t>
  </si>
  <si>
    <t>霍山中燃</t>
  </si>
  <si>
    <t>原门站土地</t>
  </si>
  <si>
    <t>新办公楼土地</t>
  </si>
  <si>
    <t>诸佛庵项目土地</t>
  </si>
  <si>
    <t>淮南中燃</t>
  </si>
  <si>
    <t>安城镇加气站</t>
  </si>
  <si>
    <t>洛河门站</t>
  </si>
  <si>
    <t>洞山办公楼</t>
  </si>
  <si>
    <t>潘集煤化工产业园</t>
  </si>
  <si>
    <t>罗山汽车加气站</t>
  </si>
  <si>
    <t>徐州经管集团</t>
  </si>
  <si>
    <t>邳州中燃</t>
  </si>
  <si>
    <t>辽河路华山路应土地</t>
  </si>
  <si>
    <t>江苏然明</t>
  </si>
  <si>
    <t>天庙站土地</t>
  </si>
  <si>
    <t>中燃宿州经管集团</t>
  </si>
  <si>
    <t>宿州中燃</t>
  </si>
  <si>
    <t>环宇营业厅</t>
  </si>
  <si>
    <t>环宇23楼办公楼</t>
  </si>
  <si>
    <t>环宇24楼办公楼</t>
  </si>
  <si>
    <t>环宇25楼办公楼</t>
  </si>
  <si>
    <t>淮海南路营业厅</t>
  </si>
  <si>
    <t>淮海南路3楼办公楼</t>
  </si>
  <si>
    <t>LPG营业厅</t>
  </si>
  <si>
    <t>营业厅、仓库</t>
  </si>
  <si>
    <t>营业厅加办公</t>
  </si>
  <si>
    <t>员工宿舍</t>
  </si>
  <si>
    <t>生产办公</t>
  </si>
  <si>
    <t>泗县中燃</t>
  </si>
  <si>
    <t>场站</t>
  </si>
  <si>
    <t>湾沚中燃</t>
  </si>
  <si>
    <t>纬二路场站土地</t>
  </si>
  <si>
    <t>蟠龙加气站土地</t>
  </si>
  <si>
    <t>门站土地</t>
  </si>
  <si>
    <t>芜湖县中燃材料仓库</t>
  </si>
  <si>
    <t>压缩天然气供气站1</t>
  </si>
  <si>
    <t>综合办公楼1</t>
  </si>
  <si>
    <t>仓库撬棚</t>
  </si>
  <si>
    <t>芜屯路加气站土地</t>
  </si>
  <si>
    <t>门站及CNG汽车加气站</t>
  </si>
  <si>
    <t>门站、CNG站</t>
  </si>
  <si>
    <t>纬二路仓库</t>
  </si>
  <si>
    <t>罩棚</t>
  </si>
  <si>
    <t>道路</t>
  </si>
  <si>
    <t>蟠龙加气站棚罩顶</t>
  </si>
  <si>
    <t>南陵中燃</t>
  </si>
  <si>
    <t>弋江镇天然气门站（场站回填土）</t>
  </si>
  <si>
    <t>弋江镇天然气门站（场站挡土墙）</t>
  </si>
  <si>
    <t>五里接收站CNG办公综合楼</t>
  </si>
  <si>
    <t>五里接收站压缩天然气供应站</t>
  </si>
  <si>
    <t>许镇加气站房屋</t>
  </si>
  <si>
    <t>许镇场站</t>
  </si>
  <si>
    <t>主城区加气站房屋</t>
  </si>
  <si>
    <t>县城区门站（场站）</t>
  </si>
  <si>
    <t>县城区CNG加气合建站（场站）</t>
  </si>
  <si>
    <t>中央城营业厅</t>
  </si>
  <si>
    <t>赵桥加气站站房</t>
  </si>
  <si>
    <t>夏家湖路汽车加气站房屋</t>
  </si>
  <si>
    <t>客服各网点（银湖中路</t>
  </si>
  <si>
    <t>客服各网点（狮子山庄）</t>
  </si>
  <si>
    <t>客服各网点（中江新村）</t>
  </si>
  <si>
    <t>客服各网点（兴安花园）</t>
  </si>
  <si>
    <t>客服各网点（五一广场）</t>
  </si>
  <si>
    <t>银湖中路108号2处房产</t>
  </si>
  <si>
    <t>弋江南路62号（安监部）</t>
  </si>
  <si>
    <t>毛集中燃</t>
  </si>
  <si>
    <t>淮南毛集实验区高速公路引线西侧</t>
  </si>
  <si>
    <t>无为中燃</t>
  </si>
  <si>
    <t>客服大厅营业用房（二）</t>
  </si>
  <si>
    <t>办公综合楼及消防泵房等辅助用房</t>
  </si>
  <si>
    <t>加气站办公楼</t>
  </si>
  <si>
    <t>巢无路CNG储配站（土方回填工程）</t>
  </si>
  <si>
    <t>CNG储备站围墙护坡工程</t>
  </si>
  <si>
    <t>南京经管集团</t>
  </si>
  <si>
    <t>泰兴中燃燃气发展有限公司</t>
  </si>
  <si>
    <t>综合楼附属设施</t>
  </si>
  <si>
    <t>综合楼铁艺门、纱窗</t>
  </si>
  <si>
    <t>综合楼办公场地</t>
  </si>
  <si>
    <t>CNG临时储配站</t>
  </si>
  <si>
    <t>泰兴市农产品加工园区营业厅</t>
  </si>
  <si>
    <t>CNG办公楼幕墙</t>
  </si>
  <si>
    <t>CNG门站土建工程</t>
  </si>
  <si>
    <t>寿县中燃</t>
  </si>
  <si>
    <t>寿县站站房</t>
  </si>
  <si>
    <t>寿县中燃场站土地使用权</t>
  </si>
  <si>
    <t>寿县中燃加气站土地使用权</t>
  </si>
  <si>
    <t>寿县新综合办公楼土地使用权</t>
  </si>
  <si>
    <t>寿县站场地、道路</t>
  </si>
  <si>
    <t>寿蔡路加气站罩棚</t>
  </si>
  <si>
    <t>新办公楼</t>
  </si>
  <si>
    <t>寿县中燃高中压调压站（地）</t>
  </si>
  <si>
    <t>寿县中燃高中压调压站（房）</t>
  </si>
  <si>
    <t>新沂中燃</t>
  </si>
  <si>
    <t>新沂市天然气门站</t>
  </si>
  <si>
    <t>阴极保护房</t>
  </si>
  <si>
    <t>LNG接收站（不包括土地）</t>
  </si>
  <si>
    <t>CNG汽车加气站站房</t>
  </si>
  <si>
    <t>贾汪中燃</t>
  </si>
  <si>
    <t>聚元公司</t>
  </si>
  <si>
    <t>闵贤LNG加气站土地</t>
  </si>
  <si>
    <t>场站房屋及构筑物</t>
  </si>
  <si>
    <t>华北区域</t>
  </si>
  <si>
    <t>晋北经管集团</t>
  </si>
  <si>
    <t>朔州富华燃气有限公司</t>
  </si>
  <si>
    <t>亮化工程W-F</t>
  </si>
  <si>
    <t>电动伸缩门RF</t>
  </si>
  <si>
    <t>亮化工程Q-P</t>
  </si>
  <si>
    <t>营业厅装修</t>
  </si>
  <si>
    <t>生产运行楼绿化</t>
  </si>
  <si>
    <t>房屋建筑物</t>
  </si>
  <si>
    <t>库房及车库</t>
  </si>
  <si>
    <t>07新增房屋建筑物</t>
  </si>
  <si>
    <t>东门输配站</t>
  </si>
  <si>
    <t>09新增库房</t>
  </si>
  <si>
    <t>生产运行楼</t>
  </si>
  <si>
    <t>西环站购置土地</t>
  </si>
  <si>
    <t>西部LNG储备、门站合建站土建工程</t>
  </si>
  <si>
    <t>北京富华燃气有限公司</t>
  </si>
  <si>
    <t>木门</t>
  </si>
  <si>
    <t>综合值班楼</t>
  </si>
  <si>
    <t>配电室及空压机房</t>
  </si>
  <si>
    <t>压缩机罩棚</t>
  </si>
  <si>
    <t>加气区罩棚</t>
  </si>
  <si>
    <t>加气站值班楼</t>
  </si>
  <si>
    <t>东大门</t>
  </si>
  <si>
    <t>办公楼屋面防水工程</t>
  </si>
  <si>
    <t>彩钢房</t>
  </si>
  <si>
    <t>加气机罩棚</t>
  </si>
  <si>
    <t>污油储藏室</t>
  </si>
  <si>
    <t>调压装置支架</t>
  </si>
  <si>
    <t>综合办公楼供暖设施</t>
  </si>
  <si>
    <t>山西经管集团</t>
  </si>
  <si>
    <t>乡宁中燃城市燃气发展有限公司</t>
  </si>
  <si>
    <t>无土地手续</t>
  </si>
  <si>
    <t>乡宁中燃天然气门站（樊家坪）</t>
  </si>
  <si>
    <t>乡宁中燃樊家坪门站土地</t>
  </si>
  <si>
    <t>天津经管集团</t>
  </si>
  <si>
    <t>天津市中燃国润燃气有限公司</t>
  </si>
  <si>
    <t>保定经管集团</t>
  </si>
  <si>
    <t>高阳县中燃能源发展有限公司</t>
  </si>
  <si>
    <t>殷庄门站土地产权</t>
  </si>
  <si>
    <t>保定中燃保南能源有限公司</t>
  </si>
  <si>
    <t>保南中燃大魏庄调压站</t>
  </si>
  <si>
    <t>否（构筑物）</t>
  </si>
  <si>
    <t>南辛力计量站工程</t>
  </si>
  <si>
    <t>保南中燃小营村LNG气化站</t>
  </si>
  <si>
    <t>曲阳中燃燃气发展有限公司</t>
  </si>
  <si>
    <t>柳树沟村西、定龙公路东侧（孝墓北）土地使用权</t>
  </si>
  <si>
    <t>燕川LNG加气站</t>
  </si>
  <si>
    <t>唐县中燃城市燃气发展有限公司</t>
  </si>
  <si>
    <t>王京门站</t>
  </si>
  <si>
    <t>唐县门站</t>
  </si>
  <si>
    <t>北罗调压站</t>
  </si>
  <si>
    <t>高压阀室</t>
  </si>
  <si>
    <t>望都中燃城市燃气发展有限公司</t>
  </si>
  <si>
    <t>门站</t>
  </si>
  <si>
    <t>放料平台</t>
  </si>
  <si>
    <t>初始化-场站</t>
  </si>
  <si>
    <t>门站库房</t>
  </si>
  <si>
    <t>加气站土地</t>
  </si>
  <si>
    <t>合建站土地</t>
  </si>
  <si>
    <t>保定奥朗天然气销售有限公司</t>
  </si>
  <si>
    <t>定兴东落堡场站土建工程</t>
  </si>
  <si>
    <t>定州市中燃城市燃气有限公司</t>
  </si>
  <si>
    <t>CNG储配站土建工程-场站-门站房屋</t>
  </si>
  <si>
    <t>金牛气化站LNG瓶组站</t>
  </si>
  <si>
    <t>CNG储配站土建工程</t>
  </si>
  <si>
    <t>钮店村LNG气化站土建工程</t>
  </si>
  <si>
    <t>张家口经管集团</t>
  </si>
  <si>
    <t>张家口万全中燃建业能源发展有限公司</t>
  </si>
  <si>
    <t>宣平堡临时场站</t>
  </si>
  <si>
    <t>上营屯临时场站</t>
  </si>
  <si>
    <t>太师庄临时场站</t>
  </si>
  <si>
    <t>宣平堡高中压调压站</t>
  </si>
  <si>
    <t>郭磊庄高中压调压站</t>
  </si>
  <si>
    <t>万全区第七屯2000立临时场站工程（土建）</t>
  </si>
  <si>
    <t>安家堡分输站门站</t>
  </si>
  <si>
    <t>怀安中燃宏洁能源发展有限公司</t>
  </si>
  <si>
    <t>刘家窑场站土地</t>
  </si>
  <si>
    <t>张家口中燃能源发展有限公司</t>
  </si>
  <si>
    <t>经开区二台子高中压调压站土建工程</t>
  </si>
  <si>
    <t>经开区太平寨门站土建工程</t>
  </si>
  <si>
    <t>涿鹿中燃宏洁能源发展有限公司</t>
  </si>
  <si>
    <t>杜庄门站土地</t>
  </si>
  <si>
    <t>石家庄经管集团</t>
  </si>
  <si>
    <t>平山中燃翔科燃气有限公司</t>
  </si>
  <si>
    <t>气站（改建部分）</t>
  </si>
  <si>
    <t>石家庄市藁城区中燃翔科燃气有限公司</t>
  </si>
  <si>
    <t>藁城高压门站综合楼及围墙</t>
  </si>
  <si>
    <t>化工园区综合办公楼</t>
  </si>
  <si>
    <t>藁城门站土地</t>
  </si>
  <si>
    <t>化工园区土地使用权</t>
  </si>
  <si>
    <t>石家庄中燃清洁能源有限公司</t>
  </si>
  <si>
    <t>化工园区外电源线</t>
  </si>
  <si>
    <t>化工园区电信光缆改造</t>
  </si>
  <si>
    <t>化工园区10KV高压线改造</t>
  </si>
  <si>
    <t>化工园区自来水工程</t>
  </si>
  <si>
    <t>藁城门站130米围墙改造工程</t>
  </si>
  <si>
    <t>藁城门站自行车棚</t>
  </si>
  <si>
    <t>藁城门站锅炉房改造工程</t>
  </si>
  <si>
    <t>市场客服房屋装修费用</t>
  </si>
  <si>
    <t>藁城门站办公楼采暖工程</t>
  </si>
  <si>
    <t>藁城门站燃气管道工程-水</t>
  </si>
  <si>
    <t>藁城门站室外变更工程</t>
  </si>
  <si>
    <t>藁城高压门站大门</t>
  </si>
  <si>
    <t>加气站</t>
  </si>
  <si>
    <t>藁城门站避雷塔工程</t>
  </si>
  <si>
    <t>藁城门站燃气工程电力部分</t>
  </si>
  <si>
    <t>新乐中燃翔科燃气有限公司</t>
  </si>
  <si>
    <t>CNG加气站围墙</t>
  </si>
  <si>
    <t>唐山经管集团</t>
  </si>
  <si>
    <t>唐山南堡中燃燃气有限公司丰南区长安加气站</t>
  </si>
  <si>
    <t>长安加气站土地</t>
  </si>
  <si>
    <t>沧州经管集团</t>
  </si>
  <si>
    <t>河北港源燃气供应有限公司杜林加气站</t>
  </si>
  <si>
    <t>L-CNG加气站房屋</t>
  </si>
  <si>
    <t>河北中燃能源投资有限公司</t>
  </si>
  <si>
    <t>电缆桥架</t>
  </si>
  <si>
    <t>河北港源燃气供应有限公司兴济加气站</t>
  </si>
  <si>
    <t>水泥柱</t>
  </si>
  <si>
    <t>河北中燃能源投资有限公司淮镇加气站</t>
  </si>
  <si>
    <t>河北港源燃气供应有限公司大褚村加气站</t>
  </si>
  <si>
    <t>河北港源燃气供应有限公司</t>
  </si>
  <si>
    <t>无形资产-土地、海域及无居民海岛</t>
  </si>
  <si>
    <t>黄骅中燃天然气输配有限公司</t>
  </si>
  <si>
    <t>无形资产:(土地使用权）</t>
  </si>
  <si>
    <t>P1</t>
  </si>
  <si>
    <t>专业公司</t>
  </si>
  <si>
    <t>南宁市青秀区滨湖路42号宁汇大厦2012E号</t>
  </si>
  <si>
    <t>P2</t>
  </si>
  <si>
    <t>南宁市青秀区滨湖路42号宁汇大厦2012F号</t>
  </si>
  <si>
    <t>P3</t>
  </si>
  <si>
    <t>南宁市青秀区滨湖路42号宁汇大厦2012F号地下21号车位</t>
  </si>
  <si>
    <t>P4</t>
  </si>
  <si>
    <t>广州市人民北路699号荔湾大厦8个单元（无产权证）</t>
  </si>
  <si>
    <t>P5</t>
  </si>
  <si>
    <t>广州市越秀区庙前西街15号之八202房（无产权证）</t>
  </si>
  <si>
    <t>P6</t>
  </si>
  <si>
    <t>P7</t>
  </si>
  <si>
    <t>P8</t>
  </si>
  <si>
    <t>P9</t>
  </si>
  <si>
    <t>P10</t>
  </si>
  <si>
    <t>P11</t>
  </si>
  <si>
    <t>东莞市东豪广场商铺写字楼（烂尾楼，无产权证）</t>
  </si>
  <si>
    <t>P12</t>
  </si>
  <si>
    <t>广州市保税区广保大道临街商业楼二至三层（无产权证）</t>
  </si>
  <si>
    <t>P13</t>
  </si>
  <si>
    <t>广州市保税区广保汽车展销中心四层（未竣工验收无产权证）</t>
  </si>
  <si>
    <t>P14</t>
  </si>
  <si>
    <t>南宁市良全区建设路南一里六巷6号（有土地及产权证，无水电设备，可通，有费用）</t>
  </si>
  <si>
    <t>P15</t>
  </si>
  <si>
    <t>厦门华油能源有限公司</t>
  </si>
  <si>
    <t>厦门市观音山3号楼1002室</t>
  </si>
  <si>
    <t>P16</t>
  </si>
  <si>
    <t>中燃物资供应链管理（深圳）有限公</t>
  </si>
  <si>
    <t>深圳市香山美树苑1-4栋裙楼107号商业</t>
  </si>
  <si>
    <t>P17</t>
  </si>
  <si>
    <t>P18</t>
  </si>
  <si>
    <t>P19</t>
  </si>
  <si>
    <t>P20</t>
  </si>
  <si>
    <t>P21</t>
  </si>
  <si>
    <t>P22</t>
  </si>
  <si>
    <t>P23</t>
  </si>
  <si>
    <t>联合广场B栋办公B1501</t>
  </si>
  <si>
    <t>P24</t>
  </si>
  <si>
    <t>联合广场B栋办公B1502 1503</t>
  </si>
  <si>
    <t>P25</t>
  </si>
  <si>
    <t>联合广场B栋办公B18</t>
  </si>
  <si>
    <t>P26</t>
  </si>
  <si>
    <t>联合广场B栋办公B14</t>
  </si>
  <si>
    <t>0914新增</t>
  </si>
  <si>
    <t>武汉中燃投资有限公司</t>
  </si>
  <si>
    <t>北京市朝阳区万科东第车位</t>
  </si>
  <si>
    <t>锦州经管集团</t>
  </si>
  <si>
    <t>锦州中燃能源发展有限公司</t>
  </si>
  <si>
    <t>抢修办公室</t>
  </si>
  <si>
    <t>家居广场铂宫4号楼14号房屋</t>
  </si>
  <si>
    <t>家居广场铂宫4号楼7号房屋</t>
  </si>
  <si>
    <t>太和区平和里逸轩园B区16-88号</t>
  </si>
  <si>
    <t>太和区平和里逸轩园B区16-90号</t>
  </si>
  <si>
    <t>长沙街宝地铂宫1-200号</t>
  </si>
  <si>
    <t>长沙街宝地铂宫1-182号</t>
  </si>
  <si>
    <t>混气车间（中心罐站）</t>
  </si>
  <si>
    <t>发电机室</t>
  </si>
  <si>
    <t>变电所（石桥罐站）</t>
  </si>
  <si>
    <t>中压机室（石桥罐站）</t>
  </si>
  <si>
    <t>锅炉房（石桥罐站）</t>
  </si>
  <si>
    <t>热值仪室</t>
  </si>
  <si>
    <t>凌河区文兴里40号</t>
  </si>
  <si>
    <t>胜河新居6号楼2单元1001</t>
  </si>
  <si>
    <t>胜河新居6号楼2单元0901</t>
  </si>
  <si>
    <t>聚富中央花园小区9号楼6号门市</t>
  </si>
  <si>
    <t>营口欧亚</t>
  </si>
  <si>
    <t>营口中燃清洁能源有限公司</t>
  </si>
  <si>
    <t>土     地</t>
  </si>
  <si>
    <t>约100</t>
  </si>
  <si>
    <t>混空制气厂</t>
  </si>
  <si>
    <t>其他（部分自用部分已出租或闲置）</t>
  </si>
  <si>
    <t>闲置部分建筑面积（㎡）</t>
  </si>
  <si>
    <t>闲置原因</t>
  </si>
  <si>
    <t>预计处理方式（闲置/出租/出售）</t>
  </si>
  <si>
    <t>出售/出租的主要难点</t>
  </si>
  <si>
    <t>00-00009</t>
  </si>
  <si>
    <t>北京/北京市/昌平区/天通苑北街道/xxxxx47</t>
  </si>
  <si>
    <t>胜利路加气站停业</t>
  </si>
  <si>
    <t>加气站资产不好出租</t>
  </si>
  <si>
    <t>定州中燃</t>
  </si>
  <si>
    <t>刘少波</t>
  </si>
  <si>
    <t>河北省/保定市/定州市/北城区街道/金牛路</t>
  </si>
  <si>
    <t>市政公共设施用房</t>
  </si>
  <si>
    <t>LNG气化站房屋</t>
  </si>
  <si>
    <t>张星宇(10021933)[zxyu]</t>
  </si>
  <si>
    <t>牛依(10119751)[niuyi]</t>
  </si>
  <si>
    <t>刘芸珲(10136472)[liuyhzai]</t>
  </si>
  <si>
    <t>渠伟娟(10064382)[quwjc],李玉娜(10097838)[liyni]</t>
  </si>
  <si>
    <t>李苗(10078953)[limiaod],王博[已离职](10046207)[wangboj]</t>
  </si>
  <si>
    <t>顶账房</t>
  </si>
  <si>
    <t>市场出售出租竞争激烈</t>
  </si>
  <si>
    <t>近几年房地产大势开发，新建楼盘较多，市场出售出租竞争激烈，加之楼层较高，格局不出众，且还要保证不亏本盈利的情况下出售出租。现一直在积极对外发布出租出售消息，有合适的意向买方将第一时间上报集团审批。</t>
  </si>
  <si>
    <t>吴芊慧(10048016)[wuqhc]</t>
  </si>
  <si>
    <t>赵航(10019511)[zhaohang]</t>
  </si>
  <si>
    <t>辽宁省/锦州市/其它区/太和区太平街50号2-30</t>
  </si>
  <si>
    <t>商品房住宅无装修</t>
  </si>
  <si>
    <t>出租中介挂牌</t>
  </si>
  <si>
    <t>信阳富地车用</t>
  </si>
  <si>
    <t>董晓</t>
  </si>
  <si>
    <t>河南省/信阳市/平桥区/明港镇/明正路</t>
  </si>
  <si>
    <t>构筑物</t>
  </si>
  <si>
    <t>场站关停</t>
  </si>
  <si>
    <t>出售/出租</t>
  </si>
  <si>
    <t>目前经济整体处于下滑态势，且该加气站位于乡镇郊区，地理位置偏僻，经济环境无法拉动投资</t>
  </si>
  <si>
    <t>陈方纯(10025212)[chenfc]</t>
  </si>
  <si>
    <t>齐心(10019651)[qxinjz]</t>
  </si>
  <si>
    <t>任翠(10014284)[renc]</t>
  </si>
  <si>
    <t>冷欲晓(10023466)[lengyx]</t>
  </si>
  <si>
    <t>吴国刚(10014216)[wggfd]</t>
  </si>
  <si>
    <t>0121306-QC-01-0044.购置</t>
  </si>
  <si>
    <t>辽宁省/锦州市/凌河区/铁新街道/文兴里40号（发电机室）</t>
  </si>
  <si>
    <t>罐站已停止使用</t>
  </si>
  <si>
    <t>需与罐区其他设备一同打包出售</t>
  </si>
  <si>
    <t>安达清洁能源</t>
  </si>
  <si>
    <t>胡明辉</t>
  </si>
  <si>
    <t>黑龙江省/绥化市/安达市/新兴街道/哈大齐工业走廊安达开发区（新兴街1委）</t>
  </si>
  <si>
    <t>土地、海域及无居民海岛</t>
  </si>
  <si>
    <t>工矿仓储用地</t>
  </si>
  <si>
    <t>安达市博达清洁燃料有限公司</t>
  </si>
  <si>
    <t>停业</t>
  </si>
  <si>
    <t>出租</t>
  </si>
  <si>
    <t>距离市区较远</t>
  </si>
  <si>
    <t>李艳玲(10118043)[liylzag]</t>
  </si>
  <si>
    <t>梁海霞(10031870)[lhxhlj]</t>
  </si>
  <si>
    <t>孟繁兴(10046913)[mengfxa]</t>
  </si>
  <si>
    <t>胡明辉(10046916)[humh]</t>
  </si>
  <si>
    <t>辽宁省/大连市/庄河市/栗子房镇/庄河市栗子房镇范屯村富民家园8号4单元5层01</t>
  </si>
  <si>
    <t>庄河中燃城市燃气发展有限公司</t>
  </si>
  <si>
    <t>"辽宁省/大连市/庄河市/栗子房镇/庄河市栗子房镇范屯村富民家园8号4单元5层01"</t>
  </si>
  <si>
    <t>吴昊(10155349)[wuhaoq]</t>
  </si>
  <si>
    <t>李秀娟(10048334)[lixjm]</t>
  </si>
  <si>
    <t>吴雪(10012196)[wxue]</t>
  </si>
  <si>
    <t>王家平(10011115)[wjpzh]</t>
  </si>
  <si>
    <t>辽宁省/大连市/庄河市/青堆镇/前炉村盛富家园1号1单元6层01</t>
  </si>
  <si>
    <t>仓储用房</t>
  </si>
  <si>
    <t>"辽宁省/大连市/庄河市/青堆镇/前炉村盛富家园1号1单元6层01"</t>
  </si>
  <si>
    <t>双鸭山中燃</t>
  </si>
  <si>
    <t>朱纯文</t>
  </si>
  <si>
    <t>计量站</t>
  </si>
  <si>
    <t>黑龙江省/双鸭山市/尖山区/安邦乡/双鸭山市尖山区岭西道口加油站对面</t>
  </si>
  <si>
    <t>调压站房屋</t>
  </si>
  <si>
    <t>特殊情况</t>
  </si>
  <si>
    <t>收购不具备办理不动产权登记证条件</t>
  </si>
  <si>
    <t>张奇(10046685)[zhangqim],金鑫(10020810)[jinxsys]</t>
  </si>
  <si>
    <t>朱纯文(10024901)[zcwsys]</t>
  </si>
  <si>
    <t>福鼎安然</t>
  </si>
  <si>
    <t>张石进</t>
  </si>
  <si>
    <t>北京/北京市/昌平区/天通苑北街道/xxxxx213</t>
  </si>
  <si>
    <t>无形资产|||公共设施|15115.4|15115.4</t>
  </si>
  <si>
    <t>张石进(10039756)[zhangsjf]</t>
  </si>
  <si>
    <t>翁菲菲(10039745)[wengff]</t>
  </si>
  <si>
    <t>自有资产</t>
  </si>
  <si>
    <t>辽宁省/大连市/庄河市/青堆镇/牌坊村</t>
  </si>
  <si>
    <t>"辽宁省/大连市/庄河市/青堆镇/牌坊村"</t>
  </si>
  <si>
    <t>朱林森</t>
  </si>
  <si>
    <t>饶河中燃城市燃气发展有限公司</t>
  </si>
  <si>
    <t>未出租</t>
  </si>
  <si>
    <t>出租、出售</t>
  </si>
  <si>
    <t>谢瑞艳(10015115)[xiery]</t>
  </si>
  <si>
    <t>鞠天宇(10018059)[juty]</t>
  </si>
  <si>
    <t>清原燃城市燃气发展有限公司</t>
  </si>
  <si>
    <t>该房产所处位置不佳</t>
  </si>
  <si>
    <t>"辽宁省/抚顺市/清原满族自治县/清原镇/榆树街"</t>
  </si>
  <si>
    <t>益阳中燃</t>
  </si>
  <si>
    <t>湖南省/益阳市/赫山区/龙光侨街道/全丰村（加气站罩棚）</t>
  </si>
  <si>
    <t>益阳合并管理片区</t>
  </si>
  <si>
    <t>加气母站已关停</t>
  </si>
  <si>
    <t>刘敏(10123264)[liuminl]</t>
  </si>
  <si>
    <t>罗海晴(10152840)[luohqd]</t>
  </si>
  <si>
    <t>陈建(10004417)[cjian]</t>
  </si>
  <si>
    <t>北京/北京市/昌平区/天通苑北街道/xxxxx21</t>
  </si>
  <si>
    <t>自用资产</t>
  </si>
  <si>
    <t>黑龙江省/双鸭山市/饶河县/饶河镇/锦阳路西双农街北</t>
  </si>
  <si>
    <t>停站</t>
  </si>
  <si>
    <t>"黑龙江省/双鸭山市/饶河县/饶河镇/锦阳路西双农街北"</t>
  </si>
  <si>
    <t>CNG标准站房屋</t>
  </si>
  <si>
    <t>新生街加气站停业</t>
  </si>
  <si>
    <t>黑龙江省/佳木斯市/桦川县/悦来镇/金爵学苑</t>
  </si>
  <si>
    <t>抵账楼</t>
  </si>
  <si>
    <t>"黑龙江省/佳木斯市/桦川县/悦来镇/金爵学苑"</t>
  </si>
  <si>
    <t>大兴安岭中燃</t>
  </si>
  <si>
    <t>赵雪冬</t>
  </si>
  <si>
    <t>黑龙江省/大兴安岭地区/加格达奇区/光明街道/景观大道以北、雁来大街以西</t>
  </si>
  <si>
    <t>商业服务业用地</t>
  </si>
  <si>
    <t>其他商服用地/其他</t>
  </si>
  <si>
    <t>目前景观大道土地价值90余万，租金0元  因为现在已经把地交给政府，政府等待结算后就做交接，所以这块土地无法出租</t>
  </si>
  <si>
    <t>"黑龙江省/大兴安岭地区/加格达奇区/光明街道/景观大道以北、雁来大街以西"</t>
  </si>
  <si>
    <t>田昊(10050341)[tianhaoc]</t>
  </si>
  <si>
    <t>王鑫(10037808)[wangxinvzr]</t>
  </si>
  <si>
    <t>程艳艳(10017106)[cyydxal]</t>
  </si>
  <si>
    <t>陈宝志(10009742)[chenbz]</t>
  </si>
  <si>
    <t>0121306-QC-01-0017.购置</t>
  </si>
  <si>
    <t>辽宁省/锦州市/凌河区/铁新街道/文兴里40号（混气车间）</t>
  </si>
  <si>
    <t>0121306-QC-01-0119.购置</t>
  </si>
  <si>
    <t>辽宁省/锦州市/凌河区/铁新街道/文兴里40号（变电所）</t>
  </si>
  <si>
    <t>CNG子站房屋</t>
  </si>
  <si>
    <t>安达中燃</t>
  </si>
  <si>
    <t>黑龙江省/绥化市/安达市/安达镇/哈大齐工业走廊安达高新化工产业园A-17块</t>
  </si>
  <si>
    <t>安达英联燃气有限公司</t>
  </si>
  <si>
    <t>项目未批复</t>
  </si>
  <si>
    <t>"黑龙江省/绥化市/安达市/安达镇/哈大齐工业走廊安达高新化工产业园A-17块"</t>
  </si>
  <si>
    <t>李艳玲(10029177)[liylaa]</t>
  </si>
  <si>
    <t>0121306-QC-01-0046.购置</t>
  </si>
  <si>
    <t>辽宁省/锦州市/凌河区/铁新街道/文兴里40号（中压机室）</t>
  </si>
  <si>
    <t>赵航</t>
  </si>
  <si>
    <t>协议抹账房</t>
  </si>
  <si>
    <t>地区偏远、人迹稀少</t>
  </si>
  <si>
    <t>意向出租正在商谈</t>
  </si>
  <si>
    <t>"辽宁省/锦州市/凌河区/石桥子街道/和平路四段11号"</t>
  </si>
  <si>
    <t>毛坯，无水电气暖等配套设施，两套房产，一大一小</t>
  </si>
  <si>
    <t>0121306-QC-01-0087.购置</t>
  </si>
  <si>
    <t>辽宁省/锦州市/凌河区/铁新街道/文兴里40号</t>
  </si>
  <si>
    <t>"辽宁省/锦州市/凌河区/铁新街道/文兴里40号"</t>
  </si>
  <si>
    <t>赵伟明</t>
  </si>
  <si>
    <t>收购天元燃气公司</t>
  </si>
  <si>
    <t>日盛小区</t>
  </si>
  <si>
    <t>黑龙江省/鸡西市/鸡东县/鸡东镇/日盛小区</t>
  </si>
  <si>
    <t>瓶组站房屋</t>
  </si>
  <si>
    <t>此站因房屋是小区借用给天元公司的房产，只有使用权，无法变更，我司收购天元公司后继续使用，但无法办理产权变更</t>
  </si>
  <si>
    <t>瓶组站，无法使用</t>
  </si>
  <si>
    <t>年限长期，无法使用</t>
  </si>
  <si>
    <t>"黑龙江省/鸡西市/鸡东县/鸡东镇/日盛小区"</t>
  </si>
  <si>
    <t>苏影(10015179)[suying]</t>
  </si>
  <si>
    <t>王洋(10014734)[wyjx]</t>
  </si>
  <si>
    <t>李盛瑶(10108348)[lisys],唐国慧(10014737)[tanggh]</t>
  </si>
  <si>
    <t>赵伟明(10015558)[zhaowm],黄丽娟(10133024)[huangljk]</t>
  </si>
  <si>
    <t>辽宁省/抚顺市/望花区/李石街道/星光家园小区1-14楼（本溪路东段10-1号楼6-6-1）</t>
  </si>
  <si>
    <t>"辽宁省/抚顺市/望花区/李石街道/星光家园小区1-14楼（本溪路东段10-1号楼6-6-1）"</t>
  </si>
  <si>
    <t>01010200000022.购置</t>
  </si>
  <si>
    <t>凌河区文兴里40号（土地证）</t>
  </si>
  <si>
    <t>辽宁省/锦州市/凌河区/铁新街道/文兴里40号（）土地</t>
  </si>
  <si>
    <t>公共服务用地</t>
  </si>
  <si>
    <t>公共设施用地</t>
  </si>
  <si>
    <t>中石油北燃(锦州)燃气有限公司</t>
  </si>
  <si>
    <t>辽宁省/锦州市/凌河区/菊园街道/南京路六段山水花园4-97号</t>
  </si>
  <si>
    <t>"辽宁省/锦州市/凌河区/菊园街道/南京路六段山水花园4-97号"</t>
  </si>
  <si>
    <t>"辽宁省/锦州市/太和区/新民街道/桃园路20号桃源小镇238-12号"</t>
  </si>
  <si>
    <t>"辽宁省/锦州市/太和区/新民街道/桃园路20号桃源小镇238-13号"</t>
  </si>
  <si>
    <t>"辽宁省/营口市/盖州市/西城街道/清河湾小区1号楼商住楼1单元17层2号"</t>
  </si>
  <si>
    <t>"辽宁省/营口市/盖州市/鼓楼街道/盖州市鼓楼街道办事处兴辰社区胜河新居6号楼2单元9层1号"</t>
  </si>
  <si>
    <t>公共基础设施</t>
  </si>
  <si>
    <t>13003114DD0001</t>
  </si>
  <si>
    <t>北京/北京市/昌平区/天通苑北街道/xxxxx232</t>
  </si>
  <si>
    <t>"北京/北京市/昌平区/天通苑北街道/xxxxx232"</t>
  </si>
  <si>
    <t>三明中燃</t>
  </si>
  <si>
    <t>黄净彻</t>
  </si>
  <si>
    <t>福建省/三明市/梅列区/列西街道</t>
  </si>
  <si>
    <t>三明中燃直管</t>
  </si>
  <si>
    <t>划拨</t>
  </si>
  <si>
    <t>门站建设进度须与中海油管网进度匹配，目前待中海油施工，我司同步建设</t>
  </si>
  <si>
    <t>李苗(10078953)[limiaod]</t>
  </si>
  <si>
    <t>张晓菲(10007782)[zhangxfj]</t>
  </si>
  <si>
    <t>黄净彻(10132459)[huangjcg]</t>
  </si>
  <si>
    <t>13003116DE0003</t>
  </si>
  <si>
    <t>河北省/保定市/定州市/高蓬镇/钮店村</t>
  </si>
  <si>
    <t>"河北省/保定市/定州市/高蓬镇/钮店村"</t>
  </si>
  <si>
    <t>天津国润</t>
  </si>
  <si>
    <t>顶账</t>
  </si>
  <si>
    <t>商品房</t>
  </si>
  <si>
    <t>无人使用</t>
  </si>
  <si>
    <t>"北京/北京市/昌平区/天通苑北街道/xxxxx15"</t>
  </si>
  <si>
    <t>王延海(10129111)[wangyhzau]</t>
  </si>
  <si>
    <t>袁栋(10035107)[20152621201109930]</t>
  </si>
  <si>
    <t>张丹丹(10041697)[zhangddhtac]</t>
  </si>
  <si>
    <t>陈胜(10024928)[chenshengzr]</t>
  </si>
  <si>
    <t>0121306-QC-01-0048.购置</t>
  </si>
  <si>
    <t>辽宁省/锦州市/凌河区/铁新街道/文兴里40号（锅炉房）</t>
  </si>
  <si>
    <t>采暖设施</t>
  </si>
  <si>
    <t>曲阳中燃</t>
  </si>
  <si>
    <t>田士锋</t>
  </si>
  <si>
    <t>河北省/保定市/曲阳县/灵山镇/燕川村</t>
  </si>
  <si>
    <t>LNG站房屋</t>
  </si>
  <si>
    <t>"河北省/保定市/曲阳县/灵山镇/燕川村"</t>
  </si>
  <si>
    <t>邓杨(10030780)[dengyqy]</t>
  </si>
  <si>
    <t>李萌(10131373)[limengf]</t>
  </si>
  <si>
    <t>湖南省/益阳市/赫山区/龙光侨街道/全丰村（加气母站防盗门）</t>
  </si>
  <si>
    <t>门</t>
  </si>
  <si>
    <t>婺源中燃</t>
  </si>
  <si>
    <t>汪哲美</t>
  </si>
  <si>
    <t>.自建</t>
  </si>
  <si>
    <t>江西省/上饶市/婺源县/紫阳镇/七里亭毕家坞</t>
  </si>
  <si>
    <t>婺源中燃直管</t>
  </si>
  <si>
    <t>CNG卸气门站房屋</t>
  </si>
  <si>
    <t>"江西省/上饶市/婺源县/紫阳镇/七里亭毕家坞"</t>
  </si>
  <si>
    <t>王杰芬(10039626)[wangjfe]</t>
  </si>
  <si>
    <t>汪哲美(10022439)[wangzmwy]</t>
  </si>
  <si>
    <t>信丰中燃</t>
  </si>
  <si>
    <t>梁万</t>
  </si>
  <si>
    <t>江西省/赣州市/信丰县/嘉定镇/大唐工业园</t>
  </si>
  <si>
    <t>信丰中燃直管</t>
  </si>
  <si>
    <t>柱腿/撑台</t>
  </si>
  <si>
    <t>"江西省/赣州市/信丰县/嘉定镇/大唐工业园"</t>
  </si>
  <si>
    <t>陈柯羽(10040141)[chenkyc]</t>
  </si>
  <si>
    <t>谢巧玲(10131852)[xieql]</t>
  </si>
  <si>
    <t>云梦中燃</t>
  </si>
  <si>
    <t>杨永晖</t>
  </si>
  <si>
    <t>湖北省/孝感市/云梦县/城关镇/湖北省云梦县外环路</t>
  </si>
  <si>
    <t>外环站已关停。</t>
  </si>
  <si>
    <t>因此站的位置离城区较远，站内的设备虽已放压后闲置，与后面孝感中燃的输配站相连，对于承租方有安全方面的要求，所有暂时未能出租或出售。</t>
  </si>
  <si>
    <t>蒋杜娟(10064198)[jiangdj]</t>
  </si>
  <si>
    <t>余华洁(10002163)[yuhj]</t>
  </si>
  <si>
    <t>李琼(10001930)[liqiong]</t>
  </si>
  <si>
    <t>施勇(10010683)[shiy]</t>
  </si>
  <si>
    <t>加气站土地使用权</t>
  </si>
  <si>
    <t>湖南省/益阳市/赫山区/龙光侨街道/茂林村</t>
  </si>
  <si>
    <t>银城加气站已关停</t>
  </si>
  <si>
    <t>湖南省/益阳市/赫山区/龙光侨街道/全丰村（加气母站）</t>
  </si>
  <si>
    <t>CNG母站房屋</t>
  </si>
  <si>
    <t>湖南省/益阳市/赫山区/龙光侨街道/全丰村（加气母站工艺电气工程）</t>
  </si>
  <si>
    <t>河北省/保定市/曲阳县/孝墓镇/柳树沟村西、定龙公路东侧（孝墓北）</t>
  </si>
  <si>
    <t>"河北省/保定市/曲阳县/孝墓镇/柳树沟村西、定龙公路东侧（孝墓北）"</t>
  </si>
  <si>
    <t>高阳中燃</t>
  </si>
  <si>
    <t>王阳</t>
  </si>
  <si>
    <t>130033ZZ20230271</t>
  </si>
  <si>
    <t>北京/北京市/昌平区/天通苑北街道/xxxxx285</t>
  </si>
  <si>
    <t>"北京/北京市/昌平区/天通苑北街道/xxxxx285"</t>
  </si>
  <si>
    <t>谷末迪(10155963)[gumda]</t>
  </si>
  <si>
    <t>赵青贺(10123292)[zhaoqhc]</t>
  </si>
  <si>
    <t>宜黄中燃</t>
  </si>
  <si>
    <t>洪佳</t>
  </si>
  <si>
    <t>江西省/抚州市/宜黄县/凤冈镇/河东大道</t>
  </si>
  <si>
    <t>宜黄中燃直管</t>
  </si>
  <si>
    <t>"江西省/抚州市/宜黄县/凤冈镇/河东大道"</t>
  </si>
  <si>
    <t>洪娟娟(10015085)[hjjyh]</t>
  </si>
  <si>
    <t>陈瑞淋(10148432)[chenrl]</t>
  </si>
  <si>
    <t>北京/北京市/昌平区/天通苑北街道/xxxxx231</t>
  </si>
  <si>
    <t>"北京/北京市/昌平区/天通苑北街道/xxxxx231"</t>
  </si>
  <si>
    <t>湖北省/孝感市/云梦县/城关镇/云梦县外环路</t>
  </si>
  <si>
    <t>罩棚不具备办理产不予办理房产证的条件</t>
  </si>
  <si>
    <t>十堰中燃</t>
  </si>
  <si>
    <t>阮丽燕</t>
  </si>
  <si>
    <t>湖北省/十堰市/张湾区/车城路街道/方山路</t>
  </si>
  <si>
    <t>方山路加气站系2018年底由十堰良全清洁能源有限公司转入的资产，为CNG加气站，气站位置偏远，售气量小，运营成本高导致亏损，加之未办理土地证，气站目前已关停。</t>
  </si>
  <si>
    <t>阮丽燕(10038947)[ruanlya]</t>
  </si>
  <si>
    <t>乔舒琴(10015371)[qiaosq]</t>
  </si>
  <si>
    <t>姚慧玲(10128245)[yaohlc]</t>
  </si>
  <si>
    <t>何江(51132519890318181X)[011416296949657322]</t>
  </si>
  <si>
    <t>湖北省/十堰市/张湾区/车城路街道/车城西路94号</t>
  </si>
  <si>
    <t>授权经营</t>
  </si>
  <si>
    <t>原高位水池现已不再使用</t>
  </si>
  <si>
    <t>"湖北省/十堰市/张湾区/车城路街道/车城西路94号"</t>
  </si>
  <si>
    <t>综合</t>
  </si>
  <si>
    <t>收购前使用的瓶组站，后建设新的气站</t>
  </si>
  <si>
    <t>湖北省/孝感市/云梦县/城关镇/云梦县经济开发区外环路</t>
  </si>
  <si>
    <t>"河南省/信阳市/平桥区/明港镇/明正路"</t>
  </si>
  <si>
    <t>丁瑞乾</t>
  </si>
  <si>
    <t>北京/北京市/昌平区/天通苑北街道/xxxxx241</t>
  </si>
  <si>
    <t>"北京/北京市/昌平区/天通苑北街道/xxxxx241"</t>
  </si>
  <si>
    <t>外购</t>
  </si>
  <si>
    <t>北京/北京市/昌平区/天通苑北街道/xxxxx240</t>
  </si>
  <si>
    <t>集体性质</t>
  </si>
  <si>
    <t>"北京/北京市/昌平区/天通苑北街道/xxxxx240"</t>
  </si>
  <si>
    <t>北京/北京市/昌平区/天通苑北街道/xxxxx239</t>
  </si>
  <si>
    <t>"北京/北京市/昌平区/天通苑北街道/xxxxx239"</t>
  </si>
  <si>
    <t>供水设施</t>
  </si>
  <si>
    <t>北京/北京市/昌平区/天通苑北街道/xxxxx242</t>
  </si>
  <si>
    <t>"北京/北京市/昌平区/天通苑北街道/xxxxx242"</t>
  </si>
  <si>
    <t>北京/北京市/昌平区/天通苑北街道/xxxxx243</t>
  </si>
  <si>
    <t>"北京/北京市/昌平区/天通苑北街道/xxxxx243"</t>
  </si>
  <si>
    <t>辽宁省/抚顺市/望花区/李石街道/绿地剑桥多层9-31#3-5-2</t>
  </si>
  <si>
    <t>辽宁省/抚顺市/望花区/李石街道/绿地剑桥多层9-31#1-4-1</t>
  </si>
  <si>
    <t>辽宁省/抚顺市/望花区/李石街道/绿地剑桥多层9-32#1-4-1</t>
  </si>
  <si>
    <t>辽宁省/抚顺市/望花区/李石街道/绿地剑桥多层9-32#1-3-2</t>
  </si>
  <si>
    <t>广州市保税区广保汽车展销中心四层停车场（未竣工验收无产权证）</t>
  </si>
  <si>
    <t>广东省东莞市八达路138号东豪广场51套房</t>
  </si>
  <si>
    <t>广东省广州市广保大道6段64间商铺</t>
  </si>
  <si>
    <t>北燃山东</t>
  </si>
  <si>
    <t>董阿英</t>
  </si>
  <si>
    <t>无人租售</t>
  </si>
  <si>
    <t>毛坯房，房屋价格高于市场价</t>
  </si>
  <si>
    <t>"山东省/威海市/环翠区/张村镇/五洲太阳城天琴园14-401"</t>
  </si>
  <si>
    <t>王军政(10017049)[wjz]</t>
  </si>
  <si>
    <t>邹燕芬(10031492)[zyfbr]</t>
  </si>
  <si>
    <t>高恺菡(10031501)[gaokaihan]</t>
  </si>
  <si>
    <t>驻马店中燃</t>
  </si>
  <si>
    <t>亓美玲</t>
  </si>
  <si>
    <t>北京/北京市/昌平区/天通苑北街道/xxxxx244</t>
  </si>
  <si>
    <t>项目关停</t>
  </si>
  <si>
    <t>"北京/北京市/昌平区/天通苑北街道/xxxxx244"</t>
  </si>
  <si>
    <t>王宇(10007348)[wangyub]</t>
  </si>
  <si>
    <t>王紫莹(10133940)[wangzyzai]</t>
  </si>
  <si>
    <t>北京/北京市/昌平区/天通苑北街道/xxxxx245</t>
  </si>
  <si>
    <t>"北京/北京市/昌平区/天通苑北街道/xxxxx245"</t>
  </si>
  <si>
    <t>胡艳</t>
  </si>
  <si>
    <t>安徽省/黄山市/祁门县/祁山镇/华杨工业园区1号桥东侧</t>
  </si>
  <si>
    <t>祁门中燃城市燃气发展有限公司</t>
  </si>
  <si>
    <t>公共设置用房</t>
  </si>
  <si>
    <t>祁门加气站自从建成就没有运营</t>
  </si>
  <si>
    <t>机器已淘汰</t>
  </si>
  <si>
    <t>"安徽省/黄山市/祁门县/祁山镇/华杨工业园区1号桥东侧"</t>
  </si>
  <si>
    <t>张红云(10096084)[zhanghyzad],李善梅(10032282)[lsmnj]</t>
  </si>
  <si>
    <t>曹阳(10005115)[caoyang]</t>
  </si>
  <si>
    <t>杨康(10038859)[yangkang]</t>
  </si>
  <si>
    <t>胡艳(10042872)[huyana]</t>
  </si>
  <si>
    <t>陈艳娟(10135851)[chenyjt]</t>
  </si>
  <si>
    <t>"北京/北京市/昌平区/天通苑北街道/xxxxx23"</t>
  </si>
  <si>
    <t>"北京/北京市/昌平区/天通苑北街道/xxxxx22"</t>
  </si>
  <si>
    <t>南宁市良庆区建设路南一里六巷6号</t>
  </si>
  <si>
    <t>"北京/北京市/昌平区/天通苑北街道/xxxxx58"</t>
  </si>
  <si>
    <t>"北京/北京市/昌平区/天通苑北街道/xxxxx16"</t>
  </si>
  <si>
    <t>停车设施</t>
  </si>
  <si>
    <t>"北京/北京市/昌平区/天通苑北街道/xxxxx36"</t>
  </si>
  <si>
    <t>"北京/北京市/昌平区/天通苑北街道/xxxxx37"</t>
  </si>
  <si>
    <t>姚蓓</t>
  </si>
  <si>
    <t>安徽省/六安市/霍山县/诸佛庵镇/诸张路南侧</t>
  </si>
  <si>
    <t>工业</t>
  </si>
  <si>
    <t>"安徽省/六安市/霍山县/诸佛庵镇/诸张路南侧"</t>
  </si>
  <si>
    <t>李玉立(10007712)[060662164926362928]</t>
  </si>
  <si>
    <t>胡明(10042274)[humingac]</t>
  </si>
  <si>
    <t>方佳佳(10146367)[fangjjd]</t>
  </si>
  <si>
    <t>姚蓓(10007975)[yaob]</t>
  </si>
  <si>
    <t>北京/北京市/昌平区/天通苑北街道/xxxxx264</t>
  </si>
  <si>
    <t>宿州经管集团</t>
  </si>
  <si>
    <t>宿州中燃城市燃气发展有限公司</t>
  </si>
  <si>
    <t>搬至新办公楼</t>
  </si>
  <si>
    <t>办公楼年份已久</t>
  </si>
  <si>
    <t>李春(342222197904010094)[025617501637845975]</t>
  </si>
  <si>
    <t>卢铁玲(10001963)[lutl]</t>
  </si>
  <si>
    <t>安徽省/芜湖市/镜湖区/赭山街道/夏家湖路</t>
  </si>
  <si>
    <t>芜湖中燃城市燃气发展有限公司</t>
  </si>
  <si>
    <t>加气站未投产使用</t>
  </si>
  <si>
    <t>"安徽省/芜湖市/镜湖区/赭山街道/夏家湖路"</t>
  </si>
  <si>
    <t>房屋建筑物|229.23|住宅|2011052285/2011052335/2011052289/2011052291/2011052287</t>
  </si>
  <si>
    <t>车库无法出租</t>
  </si>
  <si>
    <t>"安徽省/芜湖市/镜湖区/赭山街道/梅莲路3号1#楼1-04、05、06、08、09"</t>
  </si>
  <si>
    <t>安徽省/芜湖市/弋江区/弋江桥街道/弋江南路62号2幢、3幢、4幢</t>
  </si>
  <si>
    <t>房屋建筑物|1569.37|办公|2011052354</t>
  </si>
  <si>
    <t>"安徽省/芜湖市/弋江区/弋江桥街道/弋江南路62号2幢、3幢、4幢"</t>
  </si>
  <si>
    <t>停车难、办公楼年份已久</t>
  </si>
  <si>
    <t>辽宁省/抚顺市/望花区/李石街道/绿地剑桥多层9-20#3-4-1</t>
  </si>
  <si>
    <t>攸县中燃</t>
  </si>
  <si>
    <t>邓颖</t>
  </si>
  <si>
    <t>北京/北京市/昌平区/天通苑北街道/xxxxx201</t>
  </si>
  <si>
    <t>停止运营</t>
  </si>
  <si>
    <t>考虑是否重新运营</t>
  </si>
  <si>
    <t>李敏(10045054)[limhs]</t>
  </si>
  <si>
    <t>贺维(10023908)[hewyx]</t>
  </si>
  <si>
    <t>张秋艳(10007887)[zhangqy]</t>
  </si>
  <si>
    <t>谭年峰(10016398)[tannf],张欣婷(10153527)[zhangxtm]</t>
  </si>
  <si>
    <t>王云</t>
  </si>
  <si>
    <t>北京/北京市/昌平区/天通苑北街道/xxxxx214</t>
  </si>
  <si>
    <t>邳州中燃城市燃气发展有限公司</t>
  </si>
  <si>
    <t>"北京/北京市/昌平区/天通苑北街道/xxxxx214"</t>
  </si>
  <si>
    <t>孙莉(10041993)[sunlic]</t>
  </si>
  <si>
    <t>李海波(10120384)[lihbl]</t>
  </si>
  <si>
    <t>石默茹(10040817)[shimr]</t>
  </si>
  <si>
    <t>北京/北京市/昌平区/天通苑北街道/xxxxx260</t>
  </si>
  <si>
    <t>"北京/北京市/昌平区/天通苑北街道/xxxxx260"</t>
  </si>
  <si>
    <t>陈金龙</t>
  </si>
  <si>
    <t>北京/北京市/昌平区/天通苑北街道/xxxxx262</t>
  </si>
  <si>
    <t>淮南市中燃城市燃气发展有限公司</t>
  </si>
  <si>
    <t>"北京/北京市/昌平区/天通苑北街道/xxxxx262"</t>
  </si>
  <si>
    <t>周可(10001181)[zhouk]</t>
  </si>
  <si>
    <t>胡月(10123706)[huyuec]</t>
  </si>
  <si>
    <t>安徽省/芜湖市/南陵县/弋江镇/安徽省芜湖市南陵县弋江镇新陶村</t>
  </si>
  <si>
    <t>南陵中燃城市燃气发展有限公司</t>
  </si>
  <si>
    <t>项目公司未填写使用用途，默认为自用</t>
  </si>
  <si>
    <t>未建造房屋</t>
  </si>
  <si>
    <t>徐行(10113316)[xuxinga],徐新兰(10050514)[xuxlg]</t>
  </si>
  <si>
    <t>张璐(10007392)[zlu]</t>
  </si>
  <si>
    <t>安徽省/芜湖市/湾沚区/湾沚镇/老村村</t>
  </si>
  <si>
    <t>商服用地</t>
  </si>
  <si>
    <t>角美安然</t>
  </si>
  <si>
    <t>原为客服营业厅，未出租</t>
  </si>
  <si>
    <t>"福建省/漳州市/龙海区/角美镇/天翔世家店面3#108"</t>
  </si>
  <si>
    <t>谢冰凉(10025248)[xiebl]</t>
  </si>
  <si>
    <t>洪娴雅(10006412)[hongxy]</t>
  </si>
  <si>
    <t>安徽省/芜湖市/南陵县/许镇镇/安徽省芜湖市南陵县许镇镇仙坊村</t>
  </si>
  <si>
    <t>205国道高速通道建成</t>
  </si>
  <si>
    <t>许镇站位置距离许镇镇区10公里左右；
G205高速通道建成，加气量少变低效站关停</t>
  </si>
  <si>
    <t>安徽省/芜湖市/南陵县/弋江镇/安徽省芜湖市南陵县弋江镇</t>
  </si>
  <si>
    <t>安徽省/芜湖市/南陵县/许镇镇/仙坊村</t>
  </si>
  <si>
    <t>G205国道高速通道建成</t>
  </si>
  <si>
    <t>许镇站距离许镇镇区10km左右；
G205国道高速通道建成，该站变低效站后关停</t>
  </si>
  <si>
    <t>北京/北京市/昌平区/天通苑北街道/xxxxx200</t>
  </si>
  <si>
    <t>福建省/漳州市/东山县/铜陵镇/海港路</t>
  </si>
  <si>
    <t>福建省/漳州市/龙海区/角美镇/角江路36号</t>
  </si>
  <si>
    <t>"福建省/漳州市/龙海区/角美镇/角江路36号"</t>
  </si>
  <si>
    <t>北京/北京市/昌平区/天通苑北街道/xxxxx202</t>
  </si>
  <si>
    <t>南堡中燃长安加气站</t>
  </si>
  <si>
    <t>赵萌</t>
  </si>
  <si>
    <t>河北省/唐山市/丰南区/东田庄乡/津唐公路南侧</t>
  </si>
  <si>
    <t>占用</t>
  </si>
  <si>
    <t>商业</t>
  </si>
  <si>
    <t>加气站停运</t>
  </si>
  <si>
    <t>王艳军(10036626)[wyjts]</t>
  </si>
  <si>
    <t>陈露(10041843)[chenlue]</t>
  </si>
  <si>
    <t>费宇(10135669)[feiyu],朱克山(10008084)[zhuks]</t>
  </si>
  <si>
    <t>赵萌(10017316)[mengz]</t>
  </si>
  <si>
    <t>缺少面积</t>
  </si>
  <si>
    <t>无人租赁</t>
  </si>
  <si>
    <t>供大于求</t>
  </si>
  <si>
    <t>"福建省/福州市/鼓楼区/鼓东街道/五四路158号环球广场11层10室"</t>
  </si>
  <si>
    <t>南靖安然</t>
  </si>
  <si>
    <t>朱小艺</t>
  </si>
  <si>
    <t>福建省/漳州市/南靖县/山城镇/国营南靖县种苗场</t>
  </si>
  <si>
    <t>"福建省/漳州市/南靖县/山城镇/国营南靖县种苗场"</t>
  </si>
  <si>
    <t>刘晓莉(10043270)[liuxlo]</t>
  </si>
  <si>
    <t>黄小丽(10013541)[huangxl]</t>
  </si>
  <si>
    <t>收购</t>
  </si>
  <si>
    <t>00-00002</t>
  </si>
  <si>
    <t>天湖御林湾小区20幢单元1901房</t>
  </si>
  <si>
    <t>00-00001</t>
  </si>
  <si>
    <t>天湖御林湾小区20幢2单元2001房</t>
  </si>
  <si>
    <t>长蒙天然气</t>
  </si>
  <si>
    <t>王利平</t>
  </si>
  <si>
    <t>内蒙古自治区/鄂尔多斯市/鄂托克旗/蒙西工业园区/蒙西镇工业园天骄花园小区AA15-2-201</t>
  </si>
  <si>
    <t>长蒙中燃直管</t>
  </si>
  <si>
    <t>刘超奇(10130458)[liucqf]</t>
  </si>
  <si>
    <t>郭巧梅(10006183)[guoqma]</t>
  </si>
  <si>
    <t>闲置面积与总面积不统一</t>
  </si>
  <si>
    <t>生产性房屋</t>
  </si>
  <si>
    <t>是加气站的一部分，可以从本清单剔除</t>
  </si>
  <si>
    <t>位置偏远，未通水电气</t>
  </si>
  <si>
    <t>星光家园小区1-14楼（望花区本溪路东段10-1号楼601）</t>
  </si>
  <si>
    <t>辽宁省/抚顺市/望花区/李石街道/星光家园小区1-14楼（本溪路东段10-1号楼6-601）</t>
  </si>
  <si>
    <t>位置较优，目前屋内有渗水</t>
  </si>
  <si>
    <t>第一批拍卖清单暂时移除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</si>
</sst>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;@"/>
    <numFmt numFmtId="177" formatCode="0_);[Red]\(0\)"/>
    <numFmt numFmtId="178" formatCode="0.00_);[Red]\(0.00\)"/>
    <numFmt numFmtId="179" formatCode="0.0"/>
    <numFmt numFmtId="180" formatCode="#,##0.0_);[Red]\(#,##0.0\)"/>
  </numFmts>
  <fonts count="70">
    <font>
      <sz val="12"/>
      <color theme="1"/>
      <name val="等线"/>
      <charset val="134"/>
      <scheme val="minor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name val="等线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仿宋"/>
      <charset val="134"/>
    </font>
    <font>
      <sz val="11"/>
      <name val="仿宋"/>
      <charset val="134"/>
    </font>
    <font>
      <sz val="11"/>
      <color rgb="FFFF0000"/>
      <name val="仿宋"/>
      <charset val="134"/>
    </font>
    <font>
      <sz val="9"/>
      <name val="仿宋"/>
      <charset val="134"/>
    </font>
    <font>
      <sz val="9"/>
      <color rgb="FFFF0000"/>
      <name val="等线"/>
      <charset val="134"/>
    </font>
    <font>
      <b/>
      <sz val="10"/>
      <name val="Microsoft YaHei"/>
      <charset val="134"/>
    </font>
    <font>
      <b/>
      <sz val="10"/>
      <color rgb="FFFF0000"/>
      <name val="Microsoft YaHei"/>
      <charset val="134"/>
    </font>
    <font>
      <sz val="10"/>
      <name val="Microsoft YaHei"/>
      <charset val="134"/>
    </font>
    <font>
      <sz val="11"/>
      <name val="等线"/>
      <charset val="134"/>
    </font>
    <font>
      <sz val="10"/>
      <color rgb="FF0C0C0C"/>
      <name val="Microsoft YaHei"/>
      <charset val="134"/>
    </font>
    <font>
      <i/>
      <sz val="10"/>
      <name val="Microsoft YaHei"/>
      <charset val="134"/>
    </font>
    <font>
      <sz val="11"/>
      <name val="Microsoft YaHei"/>
      <charset val="134"/>
    </font>
    <font>
      <sz val="12"/>
      <name val="Microsoft YaHei"/>
      <charset val="134"/>
    </font>
    <font>
      <sz val="10"/>
      <name val="宋体"/>
      <charset val="134"/>
    </font>
    <font>
      <sz val="12"/>
      <name val="Consolas"/>
      <charset val="134"/>
    </font>
    <font>
      <b/>
      <sz val="18"/>
      <name val="等线"/>
      <charset val="134"/>
    </font>
    <font>
      <b/>
      <sz val="11"/>
      <name val="等线"/>
      <charset val="134"/>
    </font>
    <font>
      <sz val="10"/>
      <name val="等线"/>
      <charset val="134"/>
    </font>
    <font>
      <u/>
      <sz val="10"/>
      <color rgb="FFFF0000"/>
      <name val="等线"/>
      <charset val="134"/>
    </font>
    <font>
      <b/>
      <sz val="9"/>
      <name val="等线"/>
      <charset val="134"/>
    </font>
    <font>
      <sz val="9"/>
      <color rgb="FF000000"/>
      <name val="等线"/>
      <charset val="134"/>
    </font>
    <font>
      <sz val="12"/>
      <name val="仿宋"/>
      <charset val="134"/>
    </font>
    <font>
      <b/>
      <sz val="11"/>
      <name val="仿宋"/>
      <charset val="134"/>
    </font>
    <font>
      <b/>
      <sz val="11"/>
      <color rgb="FFFF0000"/>
      <name val="仿宋"/>
      <charset val="134"/>
    </font>
    <font>
      <sz val="16"/>
      <name val="仿宋"/>
      <charset val="134"/>
    </font>
    <font>
      <b/>
      <sz val="12"/>
      <name val="仿宋"/>
      <charset val="134"/>
    </font>
    <font>
      <b/>
      <sz val="11"/>
      <color rgb="FF000000"/>
      <name val="仿宋"/>
      <charset val="134"/>
    </font>
    <font>
      <sz val="11"/>
      <color rgb="FF2C3033"/>
      <name val="“Helvetica Neue”"/>
      <charset val="134"/>
    </font>
    <font>
      <sz val="9"/>
      <color rgb="FFFF0000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b/>
      <sz val="10"/>
      <color rgb="FFFF0000"/>
      <name val="等线"/>
      <charset val="134"/>
    </font>
    <font>
      <sz val="10"/>
      <color rgb="FF000000"/>
      <name val="等线"/>
      <charset val="134"/>
    </font>
    <font>
      <sz val="12"/>
      <name val="等线"/>
      <charset val="134"/>
    </font>
    <font>
      <sz val="12"/>
      <color rgb="FF000000"/>
      <name val="等线"/>
      <charset val="134"/>
    </font>
    <font>
      <u/>
      <sz val="12"/>
      <color rgb="FF000000"/>
      <name val="等线"/>
      <charset val="134"/>
    </font>
    <font>
      <sz val="12"/>
      <color rgb="FF000000"/>
      <name val="Tahoma"/>
      <charset val="134"/>
    </font>
    <font>
      <b/>
      <sz val="9"/>
      <name val="Microsoft JhengHei"/>
      <charset val="136"/>
    </font>
    <font>
      <b/>
      <sz val="14"/>
      <color rgb="FFFFFFFF"/>
      <name val="仿宋"/>
      <charset val="134"/>
    </font>
    <font>
      <b/>
      <sz val="9"/>
      <color rgb="FFFFFFFF"/>
      <name val="仿宋"/>
      <charset val="134"/>
    </font>
    <font>
      <sz val="14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rgb="FF000000"/>
      <name val="等线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F9EDA6"/>
        <bgColor indexed="64"/>
      </patternFill>
    </fill>
    <fill>
      <patternFill patternType="solid">
        <fgColor rgb="FFA3E043"/>
        <bgColor indexed="64"/>
      </patternFill>
    </fill>
    <fill>
      <patternFill patternType="solid">
        <fgColor rgb="FFFBD4D0"/>
        <bgColor indexed="64"/>
      </patternFill>
    </fill>
    <fill>
      <patternFill patternType="solid">
        <fgColor rgb="FFBE1A1D"/>
        <bgColor indexed="64"/>
      </patternFill>
    </fill>
    <fill>
      <patternFill patternType="solid">
        <fgColor rgb="FFF3F3F4"/>
        <bgColor indexed="64"/>
      </patternFill>
    </fill>
    <fill>
      <patternFill patternType="solid">
        <fgColor rgb="FF37D9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D9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56FE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EFC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2B2B2B"/>
      </left>
      <right style="thin">
        <color rgb="FF2B2B2B"/>
      </right>
      <top style="thin">
        <color rgb="FF2B2B2B"/>
      </top>
      <bottom style="thin">
        <color rgb="FF2B2B2B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9" fillId="0" borderId="0" applyFont="0" applyFill="0" applyBorder="0" applyAlignment="0" applyProtection="0">
      <alignment vertical="center"/>
    </xf>
    <xf numFmtId="44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2" fontId="49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9" fillId="17" borderId="10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11" applyNumberFormat="0" applyFill="0" applyAlignment="0" applyProtection="0">
      <alignment vertical="center"/>
    </xf>
    <xf numFmtId="0" fontId="56" fillId="0" borderId="11" applyNumberFormat="0" applyFill="0" applyAlignment="0" applyProtection="0">
      <alignment vertical="center"/>
    </xf>
    <xf numFmtId="0" fontId="57" fillId="0" borderId="12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18" borderId="13" applyNumberFormat="0" applyAlignment="0" applyProtection="0">
      <alignment vertical="center"/>
    </xf>
    <xf numFmtId="0" fontId="59" fillId="19" borderId="14" applyNumberFormat="0" applyAlignment="0" applyProtection="0">
      <alignment vertical="center"/>
    </xf>
    <xf numFmtId="0" fontId="60" fillId="19" borderId="13" applyNumberFormat="0" applyAlignment="0" applyProtection="0">
      <alignment vertical="center"/>
    </xf>
    <xf numFmtId="0" fontId="61" fillId="20" borderId="15" applyNumberFormat="0" applyAlignment="0" applyProtection="0">
      <alignment vertical="center"/>
    </xf>
    <xf numFmtId="0" fontId="62" fillId="0" borderId="16" applyNumberFormat="0" applyFill="0" applyAlignment="0" applyProtection="0">
      <alignment vertical="center"/>
    </xf>
    <xf numFmtId="0" fontId="63" fillId="0" borderId="17" applyNumberFormat="0" applyFill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8" fillId="26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8" fillId="30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8" fillId="33" borderId="0" applyNumberFormat="0" applyBorder="0" applyAlignment="0" applyProtection="0">
      <alignment vertical="center"/>
    </xf>
    <xf numFmtId="0" fontId="68" fillId="34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68" fillId="38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68" fillId="42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8" fillId="46" borderId="0" applyNumberFormat="0" applyBorder="0" applyAlignment="0" applyProtection="0">
      <alignment vertical="center"/>
    </xf>
    <xf numFmtId="0" fontId="67" fillId="47" borderId="0" applyNumberFormat="0" applyBorder="0" applyAlignment="0" applyProtection="0">
      <alignment vertical="center"/>
    </xf>
  </cellStyleXfs>
  <cellXfs count="360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76" fontId="3" fillId="3" borderId="0" xfId="0" applyNumberFormat="1" applyFont="1" applyFill="1" applyAlignment="1">
      <alignment horizontal="center" vertical="center"/>
    </xf>
    <xf numFmtId="177" fontId="3" fillId="3" borderId="0" xfId="0" applyNumberFormat="1" applyFont="1" applyFill="1" applyAlignment="1">
      <alignment horizontal="center" vertical="center"/>
    </xf>
    <xf numFmtId="10" fontId="1" fillId="4" borderId="0" xfId="0" applyNumberFormat="1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1" fillId="4" borderId="0" xfId="0" applyFont="1" applyFill="1" applyAlignment="1">
      <alignment horizontal="right" vertical="center"/>
    </xf>
    <xf numFmtId="0" fontId="5" fillId="5" borderId="0" xfId="0" applyFont="1" applyFill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3" borderId="0" xfId="0" applyFont="1" applyFill="1" applyAlignment="1">
      <alignment horizontal="right" vertical="center"/>
    </xf>
    <xf numFmtId="0" fontId="6" fillId="0" borderId="0" xfId="0" applyFont="1" applyAlignment="1">
      <alignment horizontal="right" vertical="center"/>
    </xf>
    <xf numFmtId="38" fontId="7" fillId="0" borderId="0" xfId="0" applyNumberFormat="1" applyFont="1" applyAlignment="1">
      <alignment horizontal="right" vertical="center"/>
    </xf>
    <xf numFmtId="177" fontId="7" fillId="0" borderId="0" xfId="0" applyNumberFormat="1" applyFont="1" applyAlignment="1">
      <alignment horizontal="right" vertical="top"/>
    </xf>
    <xf numFmtId="10" fontId="5" fillId="0" borderId="0" xfId="0" applyNumberFormat="1" applyFont="1" applyAlignment="1">
      <alignment horizontal="right" vertical="center"/>
    </xf>
    <xf numFmtId="14" fontId="5" fillId="0" borderId="0" xfId="0" applyNumberFormat="1" applyFont="1" applyAlignment="1">
      <alignment horizontal="right" vertical="center"/>
    </xf>
    <xf numFmtId="38" fontId="5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177" fontId="8" fillId="0" borderId="0" xfId="0" applyNumberFormat="1" applyFont="1" applyAlignment="1">
      <alignment horizontal="right" vertical="top"/>
    </xf>
    <xf numFmtId="177" fontId="7" fillId="0" borderId="0" xfId="0" applyNumberFormat="1" applyFont="1" applyAlignment="1">
      <alignment horizontal="right" vertical="top" wrapText="1"/>
    </xf>
    <xf numFmtId="0" fontId="5" fillId="6" borderId="0" xfId="0" applyFont="1" applyFill="1" applyAlignment="1">
      <alignment horizontal="right" vertical="center"/>
    </xf>
    <xf numFmtId="0" fontId="6" fillId="5" borderId="0" xfId="0" applyFont="1" applyFill="1" applyAlignment="1">
      <alignment horizontal="right" vertical="center"/>
    </xf>
    <xf numFmtId="0" fontId="5" fillId="5" borderId="0" xfId="0" applyFont="1" applyFill="1" applyAlignment="1">
      <alignment horizontal="right" vertical="center" wrapText="1"/>
    </xf>
    <xf numFmtId="177" fontId="7" fillId="7" borderId="0" xfId="0" applyNumberFormat="1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5" borderId="0" xfId="0" applyFont="1" applyFill="1" applyAlignment="1">
      <alignment horizontal="right" vertical="top" wrapText="1"/>
    </xf>
    <xf numFmtId="0" fontId="6" fillId="0" borderId="0" xfId="0" applyFont="1" applyAlignment="1">
      <alignment horizontal="right" vertical="top"/>
    </xf>
    <xf numFmtId="38" fontId="7" fillId="0" borderId="0" xfId="0" applyNumberFormat="1" applyFont="1" applyAlignment="1">
      <alignment horizontal="right" vertical="top"/>
    </xf>
    <xf numFmtId="10" fontId="5" fillId="0" borderId="0" xfId="0" applyNumberFormat="1" applyFont="1" applyAlignment="1">
      <alignment horizontal="right" vertical="top"/>
    </xf>
    <xf numFmtId="178" fontId="5" fillId="0" borderId="0" xfId="0" applyNumberFormat="1" applyFont="1" applyAlignment="1">
      <alignment horizontal="right" vertical="top"/>
    </xf>
    <xf numFmtId="10" fontId="6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right" vertical="center" wrapText="1"/>
    </xf>
    <xf numFmtId="177" fontId="5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right" vertical="top"/>
    </xf>
    <xf numFmtId="0" fontId="9" fillId="3" borderId="0" xfId="0" applyFont="1" applyFill="1" applyAlignment="1">
      <alignment horizontal="left" vertical="top"/>
    </xf>
    <xf numFmtId="0" fontId="10" fillId="0" borderId="0" xfId="0" applyFont="1" applyAlignment="1">
      <alignment horizontal="left" vertical="top"/>
    </xf>
    <xf numFmtId="38" fontId="8" fillId="0" borderId="0" xfId="0" applyNumberFormat="1" applyFont="1" applyAlignment="1">
      <alignment horizontal="left" vertical="top"/>
    </xf>
    <xf numFmtId="177" fontId="8" fillId="0" borderId="0" xfId="0" applyNumberFormat="1" applyFont="1" applyAlignment="1">
      <alignment horizontal="left" vertical="top"/>
    </xf>
    <xf numFmtId="10" fontId="9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4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4" borderId="0" xfId="0" applyFont="1" applyFill="1">
      <alignment vertical="center"/>
    </xf>
    <xf numFmtId="0" fontId="7" fillId="4" borderId="0" xfId="0" applyFont="1" applyFill="1" applyAlignment="1"/>
    <xf numFmtId="0" fontId="5" fillId="4" borderId="0" xfId="0" applyFont="1" applyFill="1" applyAlignment="1"/>
    <xf numFmtId="0" fontId="5" fillId="0" borderId="0" xfId="0" applyFont="1" applyAlignme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8" borderId="0" xfId="0" applyFont="1" applyFill="1" applyAlignment="1"/>
    <xf numFmtId="0" fontId="5" fillId="9" borderId="0" xfId="0" applyFont="1" applyFill="1" applyAlignment="1">
      <alignment horizontal="right" vertical="center"/>
    </xf>
    <xf numFmtId="0" fontId="5" fillId="9" borderId="0" xfId="0" applyFont="1" applyFill="1" applyAlignment="1"/>
    <xf numFmtId="0" fontId="5" fillId="0" borderId="0" xfId="0" applyFont="1">
      <alignment vertical="center"/>
    </xf>
    <xf numFmtId="0" fontId="5" fillId="10" borderId="0" xfId="0" applyFont="1" applyFill="1" applyAlignment="1">
      <alignment horizontal="left" vertical="center"/>
    </xf>
    <xf numFmtId="10" fontId="5" fillId="0" borderId="0" xfId="0" applyNumberFormat="1" applyFont="1" applyAlignment="1">
      <alignment horizontal="left" vertical="center"/>
    </xf>
    <xf numFmtId="38" fontId="7" fillId="0" borderId="0" xfId="0" applyNumberFormat="1" applyFont="1">
      <alignment vertical="center"/>
    </xf>
    <xf numFmtId="177" fontId="7" fillId="0" borderId="0" xfId="0" applyNumberFormat="1" applyFont="1" applyAlignment="1">
      <alignment horizontal="left" vertical="center"/>
    </xf>
    <xf numFmtId="0" fontId="7" fillId="0" borderId="0" xfId="0" applyFont="1">
      <alignment vertical="center"/>
    </xf>
    <xf numFmtId="177" fontId="5" fillId="0" borderId="0" xfId="0" applyNumberFormat="1" applyFont="1" applyAlignment="1">
      <alignment horizontal="left" vertical="center"/>
    </xf>
    <xf numFmtId="177" fontId="5" fillId="0" borderId="0" xfId="0" applyNumberFormat="1" applyFont="1" applyAlignment="1">
      <alignment horizontal="left" vertical="center" wrapText="1"/>
    </xf>
    <xf numFmtId="14" fontId="5" fillId="0" borderId="0" xfId="0" applyNumberFormat="1" applyFont="1" applyAlignment="1"/>
    <xf numFmtId="0" fontId="7" fillId="0" borderId="0" xfId="0" applyFont="1" applyAlignme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10" fontId="6" fillId="0" borderId="0" xfId="0" applyNumberFormat="1" applyFont="1" applyAlignment="1">
      <alignment horizontal="left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left" vertical="center"/>
    </xf>
    <xf numFmtId="0" fontId="6" fillId="0" borderId="0" xfId="0" applyFont="1" applyAlignment="1"/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/>
    <xf numFmtId="0" fontId="13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6" fillId="0" borderId="0" xfId="0" applyFont="1" applyAlignment="1">
      <alignment wrapText="1"/>
    </xf>
    <xf numFmtId="0" fontId="16" fillId="0" borderId="0" xfId="0" applyFont="1" applyAlignment="1"/>
    <xf numFmtId="0" fontId="4" fillId="0" borderId="0" xfId="0" applyFont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vertical="center" wrapText="1"/>
    </xf>
    <xf numFmtId="0" fontId="15" fillId="0" borderId="3" xfId="0" applyFont="1" applyBorder="1" applyAlignment="1">
      <alignment horizontal="right" vertical="center" wrapText="1"/>
    </xf>
    <xf numFmtId="40" fontId="15" fillId="0" borderId="3" xfId="0" applyNumberFormat="1" applyFont="1" applyBorder="1" applyAlignment="1">
      <alignment horizontal="center" vertical="center" wrapText="1"/>
    </xf>
    <xf numFmtId="40" fontId="15" fillId="0" borderId="3" xfId="0" applyNumberFormat="1" applyFont="1" applyBorder="1" applyAlignment="1">
      <alignment vertical="center" wrapText="1"/>
    </xf>
    <xf numFmtId="0" fontId="15" fillId="0" borderId="3" xfId="0" applyFont="1" applyBorder="1" applyAlignment="1">
      <alignment horizontal="left" vertical="center" wrapText="1"/>
    </xf>
    <xf numFmtId="38" fontId="16" fillId="0" borderId="0" xfId="0" applyNumberFormat="1" applyFont="1" applyAlignment="1"/>
    <xf numFmtId="0" fontId="15" fillId="11" borderId="3" xfId="0" applyFont="1" applyFill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9" fillId="0" borderId="0" xfId="0" applyFont="1" applyAlignment="1"/>
    <xf numFmtId="0" fontId="15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wrapText="1"/>
    </xf>
    <xf numFmtId="0" fontId="15" fillId="0" borderId="4" xfId="0" applyFont="1" applyBorder="1" applyAlignment="1">
      <alignment horizontal="left" vertical="center" wrapText="1"/>
    </xf>
    <xf numFmtId="40" fontId="18" fillId="0" borderId="3" xfId="0" applyNumberFormat="1" applyFont="1" applyBorder="1" applyAlignment="1">
      <alignment horizontal="left" vertical="center" wrapText="1"/>
    </xf>
    <xf numFmtId="40" fontId="15" fillId="0" borderId="3" xfId="0" applyNumberFormat="1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6" fillId="0" borderId="5" xfId="0" applyFont="1" applyBorder="1" applyAlignment="1">
      <alignment wrapText="1"/>
    </xf>
    <xf numFmtId="0" fontId="20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vertical="center" wrapText="1"/>
    </xf>
    <xf numFmtId="0" fontId="21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16" fillId="0" borderId="2" xfId="0" applyFont="1" applyBorder="1" applyAlignment="1">
      <alignment wrapText="1"/>
    </xf>
    <xf numFmtId="0" fontId="16" fillId="0" borderId="4" xfId="0" applyFont="1" applyBorder="1" applyAlignment="1">
      <alignment wrapText="1"/>
    </xf>
    <xf numFmtId="0" fontId="22" fillId="0" borderId="1" xfId="0" applyFont="1" applyBorder="1" applyAlignment="1">
      <alignment horizontal="right" vertical="top" wrapText="1"/>
    </xf>
    <xf numFmtId="0" fontId="16" fillId="10" borderId="0" xfId="0" applyFont="1" applyFill="1" applyAlignment="1">
      <alignment wrapText="1"/>
    </xf>
    <xf numFmtId="0" fontId="16" fillId="10" borderId="4" xfId="0" applyFont="1" applyFill="1" applyBorder="1" applyAlignment="1">
      <alignment wrapText="1"/>
    </xf>
    <xf numFmtId="0" fontId="16" fillId="10" borderId="3" xfId="0" applyFont="1" applyFill="1" applyBorder="1" applyAlignment="1">
      <alignment wrapText="1"/>
    </xf>
    <xf numFmtId="0" fontId="16" fillId="10" borderId="2" xfId="0" applyFont="1" applyFill="1" applyBorder="1" applyAlignment="1">
      <alignment wrapText="1"/>
    </xf>
    <xf numFmtId="0" fontId="4" fillId="10" borderId="0" xfId="0" applyFont="1" applyFill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6" fillId="12" borderId="0" xfId="0" applyFont="1" applyFill="1" applyAlignment="1">
      <alignment wrapText="1"/>
    </xf>
    <xf numFmtId="0" fontId="16" fillId="0" borderId="0" xfId="0" applyFont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13" borderId="1" xfId="0" applyFont="1" applyFill="1" applyBorder="1" applyAlignment="1">
      <alignment horizontal="center" vertical="center" wrapText="1"/>
    </xf>
    <xf numFmtId="0" fontId="24" fillId="13" borderId="3" xfId="0" applyFont="1" applyFill="1" applyBorder="1" applyAlignment="1">
      <alignment horizontal="center" vertical="center" wrapText="1"/>
    </xf>
    <xf numFmtId="0" fontId="24" fillId="13" borderId="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40" fontId="25" fillId="0" borderId="3" xfId="0" applyNumberFormat="1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40" fontId="27" fillId="0" borderId="3" xfId="0" applyNumberFormat="1" applyFont="1" applyBorder="1" applyAlignment="1">
      <alignment horizontal="right" vertical="center" wrapText="1"/>
    </xf>
    <xf numFmtId="0" fontId="27" fillId="0" borderId="3" xfId="0" applyFont="1" applyBorder="1" applyAlignment="1">
      <alignment horizontal="right" vertical="center" wrapText="1"/>
    </xf>
    <xf numFmtId="0" fontId="28" fillId="0" borderId="0" xfId="0" applyFont="1" applyAlignment="1"/>
    <xf numFmtId="0" fontId="29" fillId="0" borderId="1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0" fillId="0" borderId="0" xfId="0" applyFont="1" applyAlignment="1">
      <alignment horizontal="left" vertical="center"/>
    </xf>
    <xf numFmtId="40" fontId="30" fillId="0" borderId="0" xfId="0" applyNumberFormat="1" applyFont="1" applyAlignment="1">
      <alignment horizontal="left" vertical="top"/>
    </xf>
    <xf numFmtId="0" fontId="31" fillId="0" borderId="0" xfId="0" applyFont="1" applyAlignment="1">
      <alignment horizontal="left" vertical="top"/>
    </xf>
    <xf numFmtId="0" fontId="9" fillId="0" borderId="0" xfId="0" applyFont="1" applyAlignment="1">
      <alignment horizontal="left" vertical="center"/>
    </xf>
    <xf numFmtId="177" fontId="30" fillId="0" borderId="0" xfId="0" applyNumberFormat="1" applyFont="1" applyAlignment="1">
      <alignment horizontal="left" vertical="center"/>
    </xf>
    <xf numFmtId="10" fontId="30" fillId="0" borderId="0" xfId="0" applyNumberFormat="1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0" fillId="0" borderId="0" xfId="0" applyFont="1" applyAlignment="1">
      <alignment horizontal="left" vertical="top"/>
    </xf>
    <xf numFmtId="9" fontId="30" fillId="0" borderId="0" xfId="0" applyNumberFormat="1" applyFont="1" applyAlignment="1">
      <alignment horizontal="left" vertical="center"/>
    </xf>
    <xf numFmtId="40" fontId="9" fillId="0" borderId="0" xfId="0" applyNumberFormat="1" applyFont="1" applyAlignment="1">
      <alignment horizontal="left" vertical="center"/>
    </xf>
    <xf numFmtId="40" fontId="30" fillId="0" borderId="0" xfId="0" applyNumberFormat="1" applyFont="1" applyAlignment="1">
      <alignment horizontal="left" vertical="center"/>
    </xf>
    <xf numFmtId="40" fontId="10" fillId="0" borderId="0" xfId="0" applyNumberFormat="1" applyFont="1" applyAlignment="1">
      <alignment horizontal="left" vertical="center"/>
    </xf>
    <xf numFmtId="40" fontId="31" fillId="0" borderId="0" xfId="0" applyNumberFormat="1" applyFont="1" applyAlignment="1">
      <alignment horizontal="left" vertical="center"/>
    </xf>
    <xf numFmtId="0" fontId="30" fillId="10" borderId="0" xfId="0" applyFont="1" applyFill="1" applyAlignment="1">
      <alignment horizontal="left" vertical="center"/>
    </xf>
    <xf numFmtId="176" fontId="31" fillId="3" borderId="0" xfId="0" applyNumberFormat="1" applyFont="1" applyFill="1" applyAlignment="1">
      <alignment horizontal="left" vertical="center"/>
    </xf>
    <xf numFmtId="0" fontId="31" fillId="3" borderId="0" xfId="0" applyFont="1" applyFill="1" applyAlignment="1">
      <alignment horizontal="left" vertical="center"/>
    </xf>
    <xf numFmtId="10" fontId="31" fillId="3" borderId="0" xfId="0" applyNumberFormat="1" applyFont="1" applyFill="1" applyAlignment="1">
      <alignment horizontal="left" vertical="center"/>
    </xf>
    <xf numFmtId="0" fontId="30" fillId="8" borderId="0" xfId="0" applyFont="1" applyFill="1" applyAlignment="1">
      <alignment horizontal="left" vertical="center"/>
    </xf>
    <xf numFmtId="0" fontId="30" fillId="4" borderId="0" xfId="0" applyFont="1" applyFill="1" applyAlignment="1">
      <alignment horizontal="left" vertical="center"/>
    </xf>
    <xf numFmtId="177" fontId="30" fillId="4" borderId="0" xfId="0" applyNumberFormat="1" applyFont="1" applyFill="1" applyAlignment="1">
      <alignment horizontal="left" vertical="center"/>
    </xf>
    <xf numFmtId="10" fontId="30" fillId="14" borderId="0" xfId="0" applyNumberFormat="1" applyFont="1" applyFill="1" applyAlignment="1">
      <alignment horizontal="left" vertical="center"/>
    </xf>
    <xf numFmtId="0" fontId="31" fillId="4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177" fontId="9" fillId="0" borderId="0" xfId="0" applyNumberFormat="1" applyFont="1" applyAlignment="1">
      <alignment horizontal="left" vertical="center"/>
    </xf>
    <xf numFmtId="10" fontId="9" fillId="0" borderId="0" xfId="0" applyNumberFormat="1" applyFont="1" applyAlignment="1">
      <alignment horizontal="left" vertical="center"/>
    </xf>
    <xf numFmtId="0" fontId="8" fillId="5" borderId="0" xfId="0" applyFont="1" applyFill="1" applyAlignment="1">
      <alignment horizontal="left" vertical="center" wrapText="1"/>
    </xf>
    <xf numFmtId="0" fontId="10" fillId="5" borderId="0" xfId="0" applyFont="1" applyFill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10" fontId="10" fillId="0" borderId="0" xfId="0" applyNumberFormat="1" applyFont="1" applyAlignment="1">
      <alignment horizontal="left" vertical="center"/>
    </xf>
    <xf numFmtId="0" fontId="9" fillId="5" borderId="0" xfId="0" applyFont="1" applyFill="1" applyAlignment="1">
      <alignment horizontal="left" vertical="center" wrapText="1"/>
    </xf>
    <xf numFmtId="0" fontId="32" fillId="0" borderId="0" xfId="0" applyFont="1" applyAlignment="1">
      <alignment horizontal="center" vertical="center"/>
    </xf>
    <xf numFmtId="0" fontId="9" fillId="6" borderId="0" xfId="0" applyFont="1" applyFill="1" applyAlignment="1">
      <alignment horizontal="left" vertical="center"/>
    </xf>
    <xf numFmtId="0" fontId="9" fillId="10" borderId="0" xfId="0" applyFont="1" applyFill="1" applyAlignment="1">
      <alignment horizontal="left" vertical="center"/>
    </xf>
    <xf numFmtId="10" fontId="9" fillId="10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40" fontId="9" fillId="0" borderId="0" xfId="0" applyNumberFormat="1" applyFont="1" applyAlignment="1">
      <alignment horizontal="left" vertical="top"/>
    </xf>
    <xf numFmtId="179" fontId="9" fillId="0" borderId="0" xfId="0" applyNumberFormat="1" applyFont="1" applyAlignment="1">
      <alignment horizontal="left" vertical="top"/>
    </xf>
    <xf numFmtId="38" fontId="9" fillId="0" borderId="0" xfId="0" applyNumberFormat="1" applyFont="1" applyAlignment="1">
      <alignment horizontal="left" vertical="top"/>
    </xf>
    <xf numFmtId="14" fontId="9" fillId="0" borderId="0" xfId="0" applyNumberFormat="1" applyFont="1" applyAlignment="1">
      <alignment horizontal="left" vertical="top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9" borderId="0" xfId="0" applyFont="1" applyFill="1" applyAlignment="1">
      <alignment horizontal="left" vertical="center"/>
    </xf>
    <xf numFmtId="0" fontId="2" fillId="10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176" fontId="3" fillId="4" borderId="0" xfId="0" applyNumberFormat="1" applyFont="1" applyFill="1" applyAlignment="1">
      <alignment horizontal="left" vertical="center"/>
    </xf>
    <xf numFmtId="177" fontId="3" fillId="4" borderId="0" xfId="0" applyNumberFormat="1" applyFont="1" applyFill="1" applyAlignment="1">
      <alignment horizontal="left" vertical="center"/>
    </xf>
    <xf numFmtId="178" fontId="3" fillId="4" borderId="0" xfId="0" applyNumberFormat="1" applyFont="1" applyFill="1" applyAlignment="1">
      <alignment horizontal="left" vertical="center"/>
    </xf>
    <xf numFmtId="178" fontId="2" fillId="4" borderId="0" xfId="0" applyNumberFormat="1" applyFont="1" applyFill="1" applyAlignment="1">
      <alignment horizontal="left" vertical="center"/>
    </xf>
    <xf numFmtId="176" fontId="1" fillId="3" borderId="0" xfId="0" applyNumberFormat="1" applyFont="1" applyFill="1" applyAlignment="1">
      <alignment horizontal="left" vertical="center"/>
    </xf>
    <xf numFmtId="176" fontId="2" fillId="3" borderId="0" xfId="0" applyNumberFormat="1" applyFont="1" applyFill="1" applyAlignment="1">
      <alignment horizontal="left" vertical="center"/>
    </xf>
    <xf numFmtId="10" fontId="1" fillId="3" borderId="0" xfId="0" applyNumberFormat="1" applyFont="1" applyFill="1" applyAlignment="1">
      <alignment horizontal="left" vertical="center"/>
    </xf>
    <xf numFmtId="0" fontId="1" fillId="8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10" fontId="1" fillId="4" borderId="0" xfId="0" applyNumberFormat="1" applyFont="1" applyFill="1" applyAlignment="1">
      <alignment horizontal="left" vertical="center"/>
    </xf>
    <xf numFmtId="178" fontId="1" fillId="4" borderId="0" xfId="0" applyNumberFormat="1" applyFont="1" applyFill="1" applyAlignment="1">
      <alignment horizontal="left" vertical="center"/>
    </xf>
    <xf numFmtId="10" fontId="30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center" wrapText="1"/>
    </xf>
    <xf numFmtId="0" fontId="5" fillId="5" borderId="0" xfId="0" applyFont="1" applyFill="1" applyAlignment="1">
      <alignment horizontal="left" vertical="center"/>
    </xf>
    <xf numFmtId="38" fontId="7" fillId="0" borderId="0" xfId="0" applyNumberFormat="1" applyFont="1" applyAlignment="1">
      <alignment horizontal="left" vertical="center"/>
    </xf>
    <xf numFmtId="178" fontId="5" fillId="0" borderId="0" xfId="0" applyNumberFormat="1" applyFont="1" applyAlignment="1">
      <alignment horizontal="left" vertical="center"/>
    </xf>
    <xf numFmtId="178" fontId="6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5" fillId="5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/>
    </xf>
    <xf numFmtId="0" fontId="5" fillId="9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9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38" fontId="5" fillId="0" borderId="0" xfId="0" applyNumberFormat="1" applyFont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 wrapText="1"/>
    </xf>
    <xf numFmtId="0" fontId="5" fillId="6" borderId="0" xfId="0" applyFont="1" applyFill="1">
      <alignment vertical="center"/>
    </xf>
    <xf numFmtId="0" fontId="5" fillId="5" borderId="0" xfId="0" applyFont="1" applyFill="1">
      <alignment vertical="center"/>
    </xf>
    <xf numFmtId="0" fontId="5" fillId="3" borderId="0" xfId="0" applyFont="1" applyFill="1">
      <alignment vertical="center"/>
    </xf>
    <xf numFmtId="0" fontId="30" fillId="15" borderId="0" xfId="0" applyFont="1" applyFill="1" applyAlignment="1">
      <alignment horizontal="center" vertical="top"/>
    </xf>
    <xf numFmtId="0" fontId="30" fillId="0" borderId="0" xfId="0" applyFont="1" applyAlignment="1">
      <alignment horizontal="center" vertical="top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top"/>
    </xf>
    <xf numFmtId="40" fontId="33" fillId="0" borderId="0" xfId="0" applyNumberFormat="1" applyFont="1" applyAlignment="1">
      <alignment horizontal="right" vertical="top"/>
    </xf>
    <xf numFmtId="40" fontId="33" fillId="0" borderId="0" xfId="0" applyNumberFormat="1" applyFont="1" applyAlignment="1">
      <alignment horizontal="center" vertical="top"/>
    </xf>
    <xf numFmtId="0" fontId="29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top"/>
    </xf>
    <xf numFmtId="177" fontId="31" fillId="0" borderId="0" xfId="0" applyNumberFormat="1" applyFont="1" applyAlignment="1">
      <alignment horizontal="center" vertical="top"/>
    </xf>
    <xf numFmtId="178" fontId="30" fillId="0" borderId="0" xfId="0" applyNumberFormat="1" applyFont="1" applyAlignment="1">
      <alignment horizontal="center" vertical="top"/>
    </xf>
    <xf numFmtId="10" fontId="30" fillId="0" borderId="0" xfId="0" applyNumberFormat="1" applyFont="1" applyAlignment="1">
      <alignment horizontal="center" vertical="top"/>
    </xf>
    <xf numFmtId="178" fontId="31" fillId="0" borderId="0" xfId="0" applyNumberFormat="1" applyFont="1" applyAlignment="1">
      <alignment horizontal="center" vertical="top"/>
    </xf>
    <xf numFmtId="0" fontId="31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0" fillId="15" borderId="0" xfId="0" applyFont="1" applyFill="1" applyAlignment="1">
      <alignment horizontal="left" vertical="top"/>
    </xf>
    <xf numFmtId="0" fontId="29" fillId="0" borderId="0" xfId="0" applyFont="1" applyAlignment="1">
      <alignment horizontal="right" vertical="center"/>
    </xf>
    <xf numFmtId="40" fontId="29" fillId="0" borderId="0" xfId="0" applyNumberFormat="1" applyFont="1" applyAlignment="1">
      <alignment horizontal="right" vertical="center"/>
    </xf>
    <xf numFmtId="0" fontId="34" fillId="0" borderId="0" xfId="0" applyFont="1" applyAlignment="1">
      <alignment horizontal="left" vertical="top"/>
    </xf>
    <xf numFmtId="177" fontId="31" fillId="0" borderId="0" xfId="0" applyNumberFormat="1" applyFont="1" applyAlignment="1">
      <alignment horizontal="left" vertical="top"/>
    </xf>
    <xf numFmtId="178" fontId="30" fillId="0" borderId="0" xfId="0" applyNumberFormat="1" applyFont="1" applyAlignment="1">
      <alignment horizontal="left" vertical="top"/>
    </xf>
    <xf numFmtId="178" fontId="31" fillId="0" borderId="0" xfId="0" applyNumberFormat="1" applyFont="1" applyAlignment="1">
      <alignment horizontal="left" vertical="top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horizontal="right" vertical="top"/>
    </xf>
    <xf numFmtId="40" fontId="29" fillId="0" borderId="0" xfId="0" applyNumberFormat="1" applyFont="1" applyAlignment="1">
      <alignment horizontal="right" vertical="top"/>
    </xf>
    <xf numFmtId="0" fontId="30" fillId="0" borderId="0" xfId="0" applyFont="1" applyAlignment="1">
      <alignment horizontal="right" vertical="top"/>
    </xf>
    <xf numFmtId="40" fontId="31" fillId="0" borderId="0" xfId="0" applyNumberFormat="1" applyFont="1" applyAlignment="1">
      <alignment horizontal="left" vertical="top"/>
    </xf>
    <xf numFmtId="0" fontId="30" fillId="2" borderId="0" xfId="0" applyFont="1" applyFill="1" applyAlignment="1">
      <alignment horizontal="center" vertical="top"/>
    </xf>
    <xf numFmtId="0" fontId="30" fillId="2" borderId="0" xfId="0" applyFont="1" applyFill="1" applyAlignment="1">
      <alignment horizontal="left" vertical="top"/>
    </xf>
    <xf numFmtId="0" fontId="34" fillId="10" borderId="0" xfId="0" applyFont="1" applyFill="1" applyAlignment="1">
      <alignment horizontal="left" vertical="top"/>
    </xf>
    <xf numFmtId="176" fontId="31" fillId="10" borderId="0" xfId="0" applyNumberFormat="1" applyFont="1" applyFill="1" applyAlignment="1">
      <alignment horizontal="center" vertical="top"/>
    </xf>
    <xf numFmtId="177" fontId="34" fillId="10" borderId="0" xfId="0" applyNumberFormat="1" applyFont="1" applyFill="1" applyAlignment="1">
      <alignment horizontal="center" vertical="top"/>
    </xf>
    <xf numFmtId="177" fontId="31" fillId="10" borderId="0" xfId="0" applyNumberFormat="1" applyFont="1" applyFill="1" applyAlignment="1">
      <alignment horizontal="center" vertical="top"/>
    </xf>
    <xf numFmtId="176" fontId="31" fillId="5" borderId="0" xfId="0" applyNumberFormat="1" applyFont="1" applyFill="1" applyAlignment="1">
      <alignment horizontal="center" vertical="top"/>
    </xf>
    <xf numFmtId="10" fontId="31" fillId="5" borderId="0" xfId="0" applyNumberFormat="1" applyFont="1" applyFill="1" applyAlignment="1">
      <alignment horizontal="center" vertical="top"/>
    </xf>
    <xf numFmtId="177" fontId="31" fillId="4" borderId="0" xfId="0" applyNumberFormat="1" applyFont="1" applyFill="1" applyAlignment="1">
      <alignment horizontal="left" vertical="top"/>
    </xf>
    <xf numFmtId="178" fontId="30" fillId="8" borderId="0" xfId="0" applyNumberFormat="1" applyFont="1" applyFill="1" applyAlignment="1">
      <alignment horizontal="left" vertical="top"/>
    </xf>
    <xf numFmtId="0" fontId="30" fillId="4" borderId="0" xfId="0" applyFont="1" applyFill="1" applyAlignment="1">
      <alignment horizontal="left" vertical="top"/>
    </xf>
    <xf numFmtId="10" fontId="30" fillId="4" borderId="0" xfId="0" applyNumberFormat="1" applyFont="1" applyFill="1" applyAlignment="1">
      <alignment horizontal="left" vertical="top"/>
    </xf>
    <xf numFmtId="178" fontId="31" fillId="8" borderId="0" xfId="0" applyNumberFormat="1" applyFont="1" applyFill="1" applyAlignment="1">
      <alignment horizontal="left" vertical="top"/>
    </xf>
    <xf numFmtId="10" fontId="30" fillId="8" borderId="0" xfId="0" applyNumberFormat="1" applyFont="1" applyFill="1" applyAlignment="1">
      <alignment horizontal="left" vertical="top"/>
    </xf>
    <xf numFmtId="0" fontId="9" fillId="15" borderId="0" xfId="0" applyFont="1" applyFill="1" applyAlignment="1">
      <alignment horizontal="left" vertical="top"/>
    </xf>
    <xf numFmtId="0" fontId="9" fillId="5" borderId="0" xfId="0" applyFont="1" applyFill="1" applyAlignment="1">
      <alignment horizontal="left" vertical="top"/>
    </xf>
    <xf numFmtId="0" fontId="9" fillId="5" borderId="0" xfId="0" applyFont="1" applyFill="1" applyAlignment="1">
      <alignment horizontal="center" vertical="top"/>
    </xf>
    <xf numFmtId="0" fontId="9" fillId="3" borderId="0" xfId="0" applyFont="1" applyFill="1" applyAlignment="1">
      <alignment horizontal="right" vertical="top"/>
    </xf>
    <xf numFmtId="177" fontId="10" fillId="0" borderId="0" xfId="0" applyNumberFormat="1" applyFont="1" applyAlignment="1">
      <alignment horizontal="left" vertical="top"/>
    </xf>
    <xf numFmtId="178" fontId="10" fillId="0" borderId="0" xfId="0" applyNumberFormat="1" applyFont="1" applyAlignment="1">
      <alignment horizontal="left" vertical="top"/>
    </xf>
    <xf numFmtId="0" fontId="9" fillId="5" borderId="0" xfId="0" applyFont="1" applyFill="1" applyAlignment="1">
      <alignment horizontal="right" vertical="top"/>
    </xf>
    <xf numFmtId="0" fontId="9" fillId="3" borderId="0" xfId="0" applyFont="1" applyFill="1" applyAlignment="1">
      <alignment horizontal="center" vertical="top"/>
    </xf>
    <xf numFmtId="0" fontId="35" fillId="0" borderId="0" xfId="0" applyFont="1">
      <alignment vertical="center"/>
    </xf>
    <xf numFmtId="0" fontId="9" fillId="5" borderId="0" xfId="0" applyFont="1" applyFill="1" applyAlignment="1">
      <alignment horizontal="left" vertical="top" wrapText="1"/>
    </xf>
    <xf numFmtId="177" fontId="10" fillId="0" borderId="0" xfId="0" applyNumberFormat="1" applyFont="1" applyAlignment="1">
      <alignment horizontal="left" vertical="top" wrapText="1"/>
    </xf>
    <xf numFmtId="10" fontId="10" fillId="0" borderId="0" xfId="0" applyNumberFormat="1" applyFont="1" applyAlignment="1">
      <alignment horizontal="left" vertical="top"/>
    </xf>
    <xf numFmtId="10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4" fillId="5" borderId="0" xfId="0" applyFont="1" applyFill="1">
      <alignment vertical="center"/>
    </xf>
    <xf numFmtId="0" fontId="10" fillId="15" borderId="0" xfId="0" applyFont="1" applyFill="1" applyAlignment="1">
      <alignment horizontal="left" vertical="top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right" vertical="top"/>
    </xf>
    <xf numFmtId="0" fontId="11" fillId="15" borderId="0" xfId="0" applyFont="1" applyFill="1" applyAlignment="1">
      <alignment horizontal="left" vertical="top"/>
    </xf>
    <xf numFmtId="0" fontId="11" fillId="0" borderId="0" xfId="0" applyFont="1" applyAlignment="1">
      <alignment horizontal="right" vertical="top"/>
    </xf>
    <xf numFmtId="178" fontId="36" fillId="0" borderId="0" xfId="0" applyNumberFormat="1" applyFont="1" applyAlignment="1">
      <alignment horizontal="left" vertical="top"/>
    </xf>
    <xf numFmtId="10" fontId="11" fillId="0" borderId="0" xfId="0" applyNumberFormat="1" applyFont="1" applyAlignment="1">
      <alignment horizontal="left" vertical="top"/>
    </xf>
    <xf numFmtId="0" fontId="36" fillId="0" borderId="0" xfId="0" applyFont="1" applyAlignment="1">
      <alignment horizontal="left" vertical="top"/>
    </xf>
    <xf numFmtId="0" fontId="9" fillId="16" borderId="0" xfId="0" applyFont="1" applyFill="1" applyAlignment="1">
      <alignment horizontal="left" vertical="top"/>
    </xf>
    <xf numFmtId="0" fontId="5" fillId="16" borderId="0" xfId="0" applyFont="1" applyFill="1" applyAlignment="1">
      <alignment horizontal="right" vertical="center"/>
    </xf>
    <xf numFmtId="0" fontId="7" fillId="16" borderId="0" xfId="0" applyFont="1" applyFill="1" applyAlignment="1">
      <alignment horizontal="right" vertical="center"/>
    </xf>
    <xf numFmtId="177" fontId="7" fillId="16" borderId="0" xfId="0" applyNumberFormat="1" applyFont="1" applyFill="1" applyAlignment="1">
      <alignment horizontal="right" vertical="top"/>
    </xf>
    <xf numFmtId="10" fontId="9" fillId="16" borderId="0" xfId="0" applyNumberFormat="1" applyFont="1" applyFill="1" applyAlignment="1">
      <alignment horizontal="left" vertical="top"/>
    </xf>
    <xf numFmtId="178" fontId="10" fillId="16" borderId="0" xfId="0" applyNumberFormat="1" applyFont="1" applyFill="1" applyAlignment="1">
      <alignment horizontal="left" vertical="top"/>
    </xf>
    <xf numFmtId="0" fontId="9" fillId="16" borderId="0" xfId="0" applyFont="1" applyFill="1" applyAlignment="1">
      <alignment horizontal="left" vertical="top" wrapText="1"/>
    </xf>
    <xf numFmtId="0" fontId="9" fillId="16" borderId="0" xfId="0" applyFont="1" applyFill="1">
      <alignment vertical="center"/>
    </xf>
    <xf numFmtId="0" fontId="11" fillId="0" borderId="0" xfId="0" applyFont="1">
      <alignment vertical="center"/>
    </xf>
    <xf numFmtId="0" fontId="0" fillId="0" borderId="0" xfId="0" applyFill="1">
      <alignment vertical="center"/>
    </xf>
    <xf numFmtId="0" fontId="30" fillId="0" borderId="8" xfId="0" applyFont="1" applyFill="1" applyBorder="1" applyAlignment="1">
      <alignment horizontal="center" vertical="center" wrapText="1"/>
    </xf>
    <xf numFmtId="0" fontId="37" fillId="0" borderId="8" xfId="0" applyFont="1" applyFill="1" applyBorder="1" applyAlignment="1">
      <alignment horizontal="left" vertical="center"/>
    </xf>
    <xf numFmtId="0" fontId="38" fillId="0" borderId="8" xfId="0" applyFont="1" applyFill="1" applyBorder="1" applyAlignment="1">
      <alignment horizontal="left" vertical="top"/>
    </xf>
    <xf numFmtId="0" fontId="38" fillId="0" borderId="8" xfId="0" applyFont="1" applyFill="1" applyBorder="1" applyAlignment="1">
      <alignment horizontal="left" vertical="top"/>
    </xf>
    <xf numFmtId="0" fontId="3" fillId="11" borderId="9" xfId="0" applyFont="1" applyFill="1" applyBorder="1" applyAlignment="1">
      <alignment horizontal="left" vertical="center"/>
    </xf>
    <xf numFmtId="40" fontId="3" fillId="11" borderId="9" xfId="0" applyNumberFormat="1" applyFont="1" applyFill="1" applyBorder="1" applyAlignment="1">
      <alignment horizontal="left" vertical="center"/>
    </xf>
    <xf numFmtId="0" fontId="25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4" fontId="7" fillId="0" borderId="9" xfId="0" applyNumberFormat="1" applyFont="1" applyBorder="1" applyAlignment="1">
      <alignment horizontal="left" vertical="center"/>
    </xf>
    <xf numFmtId="40" fontId="7" fillId="0" borderId="9" xfId="0" applyNumberFormat="1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4" fillId="0" borderId="9" xfId="0" applyFont="1" applyBorder="1">
      <alignment vertical="center"/>
    </xf>
    <xf numFmtId="0" fontId="15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38" fontId="7" fillId="0" borderId="9" xfId="0" applyNumberFormat="1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 wrapText="1"/>
    </xf>
    <xf numFmtId="14" fontId="7" fillId="3" borderId="9" xfId="0" applyNumberFormat="1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40" fontId="7" fillId="3" borderId="9" xfId="0" applyNumberFormat="1" applyFont="1" applyFill="1" applyBorder="1" applyAlignment="1">
      <alignment horizontal="left" vertical="center"/>
    </xf>
    <xf numFmtId="0" fontId="25" fillId="3" borderId="9" xfId="0" applyFont="1" applyFill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40" fontId="7" fillId="16" borderId="9" xfId="0" applyNumberFormat="1" applyFont="1" applyFill="1" applyBorder="1" applyAlignment="1">
      <alignment horizontal="left" vertical="center"/>
    </xf>
    <xf numFmtId="0" fontId="7" fillId="10" borderId="9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9" fillId="0" borderId="9" xfId="0" applyFont="1" applyBorder="1" applyAlignment="1">
      <alignment horizontal="center" vertical="center"/>
    </xf>
    <xf numFmtId="40" fontId="3" fillId="0" borderId="9" xfId="0" applyNumberFormat="1" applyFont="1" applyBorder="1" applyAlignment="1">
      <alignment horizontal="left" vertical="center"/>
    </xf>
    <xf numFmtId="180" fontId="7" fillId="0" borderId="9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40" fontId="39" fillId="0" borderId="9" xfId="0" applyNumberFormat="1" applyFont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40" fontId="25" fillId="0" borderId="9" xfId="0" applyNumberFormat="1" applyFont="1" applyBorder="1" applyAlignment="1">
      <alignment horizontal="center" vertical="center"/>
    </xf>
    <xf numFmtId="0" fontId="41" fillId="0" borderId="0" xfId="0" applyFont="1" applyAlignment="1"/>
    <xf numFmtId="0" fontId="42" fillId="0" borderId="0" xfId="0" applyFont="1">
      <alignment vertical="center"/>
    </xf>
    <xf numFmtId="0" fontId="43" fillId="0" borderId="0" xfId="0" applyFont="1" applyAlignment="1"/>
    <xf numFmtId="0" fontId="41" fillId="0" borderId="0" xfId="0" applyFont="1">
      <alignment vertical="center"/>
    </xf>
    <xf numFmtId="0" fontId="43" fillId="0" borderId="0" xfId="0" applyFont="1">
      <alignment vertical="center"/>
    </xf>
    <xf numFmtId="0" fontId="44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40" fontId="27" fillId="0" borderId="0" xfId="0" applyNumberFormat="1" applyFont="1" applyAlignment="1">
      <alignment horizontal="left" vertical="center"/>
    </xf>
    <xf numFmtId="0" fontId="4" fillId="1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40" fontId="4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38" fontId="4" fillId="0" borderId="0" xfId="0" applyNumberFormat="1" applyFont="1" applyAlignment="1">
      <alignment horizontal="left" vertical="center"/>
    </xf>
    <xf numFmtId="40" fontId="28" fillId="0" borderId="0" xfId="0" applyNumberFormat="1" applyFont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28" fillId="10" borderId="0" xfId="0" applyFont="1" applyFill="1" applyAlignment="1">
      <alignment horizontal="left" vertical="center"/>
    </xf>
    <xf numFmtId="40" fontId="4" fillId="10" borderId="0" xfId="0" applyNumberFormat="1" applyFont="1" applyFill="1" applyAlignment="1">
      <alignment horizontal="left" vertical="center"/>
    </xf>
    <xf numFmtId="38" fontId="4" fillId="10" borderId="0" xfId="0" applyNumberFormat="1" applyFont="1" applyFill="1" applyAlignment="1">
      <alignment horizontal="left" vertical="center"/>
    </xf>
    <xf numFmtId="0" fontId="46" fillId="11" borderId="9" xfId="0" applyFont="1" applyFill="1" applyBorder="1" applyAlignment="1">
      <alignment horizontal="center" vertical="center" wrapText="1"/>
    </xf>
    <xf numFmtId="0" fontId="47" fillId="0" borderId="9" xfId="0" applyFont="1" applyBorder="1">
      <alignment vertical="center"/>
    </xf>
    <xf numFmtId="0" fontId="48" fillId="0" borderId="9" xfId="0" applyFont="1" applyBorder="1" applyAlignment="1">
      <alignment horizontal="center" vertical="center" wrapText="1"/>
    </xf>
    <xf numFmtId="0" fontId="48" fillId="0" borderId="9" xfId="0" applyFont="1" applyBorder="1" applyAlignment="1">
      <alignment vertical="center" wrapText="1"/>
    </xf>
    <xf numFmtId="0" fontId="11" fillId="0" borderId="9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32</xdr:row>
      <xdr:rowOff>50800</xdr:rowOff>
    </xdr:to>
    <xdr:sp>
      <xdr:nvSpPr>
        <xdr:cNvPr id="3074" name="AutoShape 1026" hidden="1"/>
        <xdr:cNvSpPr>
          <a:spLocks noSelect="1" noChangeArrowheads="1"/>
        </xdr:cNvSpPr>
      </xdr:nvSpPr>
      <xdr:spPr>
        <a:xfrm>
          <a:off x="0" y="0"/>
          <a:ext cx="6445885" cy="639064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hyperlink" Target="https://auction.jd.com/zichan/tuijie/item/111341" TargetMode="External"/><Relationship Id="rId8" Type="http://schemas.openxmlformats.org/officeDocument/2006/relationships/hyperlink" Target="https://auction.jd.com/zichan/tuijie/item/127720" TargetMode="External"/><Relationship Id="rId7" Type="http://schemas.openxmlformats.org/officeDocument/2006/relationships/hyperlink" Target="https://auction.jd.com/zichan/tuijie/item/125262" TargetMode="External"/><Relationship Id="rId6" Type="http://schemas.openxmlformats.org/officeDocument/2006/relationships/hyperlink" Target="https://auction.jd.com/zichan/tuijie/item/124565" TargetMode="External"/><Relationship Id="rId5" Type="http://schemas.openxmlformats.org/officeDocument/2006/relationships/hyperlink" Target="https://auction.jd.com/zichan/tuijie/item/121686" TargetMode="External"/><Relationship Id="rId4" Type="http://schemas.openxmlformats.org/officeDocument/2006/relationships/hyperlink" Target="https://auction.jd.com/zichan/tuijie/item/125261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0" Type="http://schemas.openxmlformats.org/officeDocument/2006/relationships/image" Target="../media/image1.png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0"/>
  <sheetViews>
    <sheetView workbookViewId="0">
      <selection activeCell="A1" sqref="A1"/>
    </sheetView>
  </sheetViews>
  <sheetFormatPr defaultColWidth="11.0757575757576" defaultRowHeight="15.6"/>
  <cols>
    <col min="1" max="2" width="10" customWidth="1"/>
    <col min="3" max="3" width="35.2272727272727" customWidth="1"/>
    <col min="4" max="4" width="41.3030303030303" customWidth="1"/>
    <col min="5" max="18" width="10" customWidth="1"/>
  </cols>
  <sheetData>
    <row r="1" ht="34.8" spans="1:18">
      <c r="A1" s="355" t="s">
        <v>0</v>
      </c>
      <c r="B1" s="355" t="s">
        <v>1</v>
      </c>
      <c r="C1" s="355" t="s">
        <v>2</v>
      </c>
      <c r="D1" s="355" t="s">
        <v>3</v>
      </c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</row>
    <row r="2" ht="17.4" spans="1:18">
      <c r="A2" s="357" t="s">
        <v>4</v>
      </c>
      <c r="B2" s="357" t="s">
        <v>5</v>
      </c>
      <c r="C2" s="358" t="s">
        <v>6</v>
      </c>
      <c r="D2" s="358" t="s">
        <v>7</v>
      </c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</row>
    <row r="3" ht="69.6" spans="1:18">
      <c r="A3" s="357" t="s">
        <v>8</v>
      </c>
      <c r="B3" s="357" t="s">
        <v>9</v>
      </c>
      <c r="C3" s="358" t="s">
        <v>10</v>
      </c>
      <c r="D3" s="358" t="s">
        <v>11</v>
      </c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</row>
    <row r="4" ht="17.4" spans="1:18">
      <c r="A4" s="357" t="s">
        <v>12</v>
      </c>
      <c r="B4" s="357" t="s">
        <v>13</v>
      </c>
      <c r="C4" s="358" t="s">
        <v>14</v>
      </c>
      <c r="D4" s="358" t="s">
        <v>15</v>
      </c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</row>
    <row r="5" ht="17.4" spans="1:18">
      <c r="A5" s="357"/>
      <c r="B5" s="357" t="s">
        <v>16</v>
      </c>
      <c r="C5" s="358" t="s">
        <v>17</v>
      </c>
      <c r="D5" s="358" t="s">
        <v>15</v>
      </c>
      <c r="E5" s="359"/>
      <c r="F5" s="359"/>
      <c r="G5" s="359"/>
      <c r="H5" s="359"/>
      <c r="I5" s="359"/>
      <c r="J5" s="359"/>
      <c r="K5" s="359"/>
      <c r="L5" s="359"/>
      <c r="M5" s="359"/>
      <c r="N5" s="359"/>
      <c r="O5" s="359"/>
      <c r="P5" s="359"/>
      <c r="Q5" s="359"/>
      <c r="R5" s="359"/>
    </row>
    <row r="6" ht="69.6" spans="1:18">
      <c r="A6" s="357" t="s">
        <v>18</v>
      </c>
      <c r="B6" s="357" t="s">
        <v>13</v>
      </c>
      <c r="C6" s="358" t="s">
        <v>19</v>
      </c>
      <c r="D6" s="358" t="s">
        <v>20</v>
      </c>
      <c r="E6" s="359"/>
      <c r="F6" s="359"/>
      <c r="G6" s="359"/>
      <c r="H6" s="359"/>
      <c r="I6" s="359"/>
      <c r="J6" s="359"/>
      <c r="K6" s="359"/>
      <c r="L6" s="359"/>
      <c r="M6" s="359"/>
      <c r="N6" s="359"/>
      <c r="O6" s="359"/>
      <c r="P6" s="359"/>
      <c r="Q6" s="359"/>
      <c r="R6" s="359"/>
    </row>
    <row r="7" ht="17.4" spans="1:18">
      <c r="A7" s="357" t="s">
        <v>21</v>
      </c>
      <c r="B7" s="357" t="s">
        <v>9</v>
      </c>
      <c r="C7" s="358" t="s">
        <v>22</v>
      </c>
      <c r="D7" s="358" t="s">
        <v>23</v>
      </c>
      <c r="E7" s="359"/>
      <c r="F7" s="359"/>
      <c r="G7" s="359"/>
      <c r="H7" s="359"/>
      <c r="I7" s="359"/>
      <c r="J7" s="359"/>
      <c r="K7" s="359"/>
      <c r="L7" s="359"/>
      <c r="M7" s="359"/>
      <c r="N7" s="359"/>
      <c r="O7" s="359"/>
      <c r="P7" s="359"/>
      <c r="Q7" s="359"/>
      <c r="R7" s="359"/>
    </row>
    <row r="8" spans="1:18">
      <c r="A8" s="359"/>
      <c r="B8" s="359"/>
      <c r="C8" s="359"/>
      <c r="D8" s="359"/>
      <c r="E8" s="359"/>
      <c r="F8" s="359"/>
      <c r="G8" s="359"/>
      <c r="H8" s="359"/>
      <c r="I8" s="359"/>
      <c r="J8" s="359"/>
      <c r="K8" s="359"/>
      <c r="L8" s="359"/>
      <c r="M8" s="359"/>
      <c r="N8" s="359"/>
      <c r="O8" s="359"/>
      <c r="P8" s="359"/>
      <c r="Q8" s="359"/>
      <c r="R8" s="359"/>
    </row>
    <row r="9" spans="1:18">
      <c r="A9" s="359"/>
      <c r="B9" s="359"/>
      <c r="C9" s="359"/>
      <c r="D9" s="359"/>
      <c r="E9" s="359"/>
      <c r="F9" s="359"/>
      <c r="G9" s="359"/>
      <c r="H9" s="359"/>
      <c r="I9" s="359"/>
      <c r="J9" s="359"/>
      <c r="K9" s="359"/>
      <c r="L9" s="359"/>
      <c r="M9" s="359"/>
      <c r="N9" s="359"/>
      <c r="O9" s="359"/>
      <c r="P9" s="359"/>
      <c r="Q9" s="359"/>
      <c r="R9" s="359"/>
    </row>
    <row r="10" spans="1:18">
      <c r="A10" s="359"/>
      <c r="B10" s="359"/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</row>
    <row r="11" spans="1:18">
      <c r="A11" s="359"/>
      <c r="B11" s="359"/>
      <c r="C11" s="359"/>
      <c r="D11" s="359"/>
      <c r="E11" s="359"/>
      <c r="F11" s="359"/>
      <c r="G11" s="359"/>
      <c r="H11" s="359"/>
      <c r="I11" s="359"/>
      <c r="J11" s="359"/>
      <c r="K11" s="359"/>
      <c r="L11" s="359"/>
      <c r="M11" s="359"/>
      <c r="N11" s="359"/>
      <c r="O11" s="359"/>
      <c r="P11" s="359"/>
      <c r="Q11" s="359"/>
      <c r="R11" s="359"/>
    </row>
    <row r="12" spans="1:18">
      <c r="A12" s="359"/>
      <c r="B12" s="359"/>
      <c r="C12" s="359"/>
      <c r="D12" s="359"/>
      <c r="E12" s="359"/>
      <c r="F12" s="359"/>
      <c r="G12" s="359"/>
      <c r="H12" s="359"/>
      <c r="I12" s="359"/>
      <c r="J12" s="359"/>
      <c r="K12" s="359"/>
      <c r="L12" s="359"/>
      <c r="M12" s="359"/>
      <c r="N12" s="359"/>
      <c r="O12" s="359"/>
      <c r="P12" s="359"/>
      <c r="Q12" s="359"/>
      <c r="R12" s="359"/>
    </row>
    <row r="13" spans="1:18">
      <c r="A13" s="359"/>
      <c r="B13" s="359"/>
      <c r="C13" s="359"/>
      <c r="D13" s="359"/>
      <c r="E13" s="359"/>
      <c r="F13" s="359"/>
      <c r="G13" s="359"/>
      <c r="H13" s="359"/>
      <c r="I13" s="359"/>
      <c r="J13" s="359"/>
      <c r="K13" s="359"/>
      <c r="L13" s="359"/>
      <c r="M13" s="359"/>
      <c r="N13" s="359"/>
      <c r="O13" s="359"/>
      <c r="P13" s="359"/>
      <c r="Q13" s="359"/>
      <c r="R13" s="359"/>
    </row>
    <row r="14" spans="1:18">
      <c r="A14" s="359"/>
      <c r="B14" s="359"/>
      <c r="C14" s="359"/>
      <c r="D14" s="359"/>
      <c r="E14" s="359"/>
      <c r="F14" s="359"/>
      <c r="G14" s="359"/>
      <c r="H14" s="359"/>
      <c r="I14" s="359"/>
      <c r="J14" s="359"/>
      <c r="K14" s="359"/>
      <c r="L14" s="359"/>
      <c r="M14" s="359"/>
      <c r="N14" s="359"/>
      <c r="O14" s="359"/>
      <c r="P14" s="359"/>
      <c r="Q14" s="359"/>
      <c r="R14" s="359"/>
    </row>
    <row r="15" spans="1:18">
      <c r="A15" s="359"/>
      <c r="B15" s="359"/>
      <c r="C15" s="359"/>
      <c r="D15" s="359"/>
      <c r="E15" s="359"/>
      <c r="F15" s="359"/>
      <c r="G15" s="359"/>
      <c r="H15" s="359"/>
      <c r="I15" s="359"/>
      <c r="J15" s="359"/>
      <c r="K15" s="359"/>
      <c r="L15" s="359"/>
      <c r="M15" s="359"/>
      <c r="N15" s="359"/>
      <c r="O15" s="359"/>
      <c r="P15" s="359"/>
      <c r="Q15" s="359"/>
      <c r="R15" s="359"/>
    </row>
    <row r="16" spans="1:18">
      <c r="A16" s="359"/>
      <c r="B16" s="359"/>
      <c r="C16" s="359"/>
      <c r="D16" s="359"/>
      <c r="E16" s="359"/>
      <c r="F16" s="359"/>
      <c r="G16" s="359"/>
      <c r="H16" s="359"/>
      <c r="I16" s="359"/>
      <c r="J16" s="359"/>
      <c r="K16" s="359"/>
      <c r="L16" s="359"/>
      <c r="M16" s="359"/>
      <c r="N16" s="359"/>
      <c r="O16" s="359"/>
      <c r="P16" s="359"/>
      <c r="Q16" s="359"/>
      <c r="R16" s="359"/>
    </row>
    <row r="17" spans="1:18">
      <c r="A17" s="359"/>
      <c r="B17" s="359"/>
      <c r="C17" s="359"/>
      <c r="D17" s="359"/>
      <c r="E17" s="359"/>
      <c r="F17" s="359"/>
      <c r="G17" s="359"/>
      <c r="H17" s="359"/>
      <c r="I17" s="359"/>
      <c r="J17" s="359"/>
      <c r="K17" s="359"/>
      <c r="L17" s="359"/>
      <c r="M17" s="359"/>
      <c r="N17" s="359"/>
      <c r="O17" s="359"/>
      <c r="P17" s="359"/>
      <c r="Q17" s="359"/>
      <c r="R17" s="359"/>
    </row>
    <row r="18" spans="1:18">
      <c r="A18" s="359"/>
      <c r="B18" s="359"/>
      <c r="C18" s="359"/>
      <c r="D18" s="359"/>
      <c r="E18" s="359"/>
      <c r="F18" s="359"/>
      <c r="G18" s="359"/>
      <c r="H18" s="359"/>
      <c r="I18" s="359"/>
      <c r="J18" s="359"/>
      <c r="K18" s="359"/>
      <c r="L18" s="359"/>
      <c r="M18" s="359"/>
      <c r="N18" s="359"/>
      <c r="O18" s="359"/>
      <c r="P18" s="359"/>
      <c r="Q18" s="359"/>
      <c r="R18" s="359"/>
    </row>
    <row r="19" spans="1:18">
      <c r="A19" s="359"/>
      <c r="B19" s="359"/>
      <c r="C19" s="359"/>
      <c r="D19" s="359"/>
      <c r="E19" s="359"/>
      <c r="F19" s="359"/>
      <c r="G19" s="359"/>
      <c r="H19" s="359"/>
      <c r="I19" s="359"/>
      <c r="J19" s="359"/>
      <c r="K19" s="359"/>
      <c r="L19" s="359"/>
      <c r="M19" s="359"/>
      <c r="N19" s="359"/>
      <c r="O19" s="359"/>
      <c r="P19" s="359"/>
      <c r="Q19" s="359"/>
      <c r="R19" s="359"/>
    </row>
    <row r="20" spans="1:18">
      <c r="A20" s="359"/>
      <c r="B20" s="359"/>
      <c r="C20" s="359"/>
      <c r="D20" s="359"/>
      <c r="E20" s="359"/>
      <c r="F20" s="359"/>
      <c r="G20" s="359"/>
      <c r="H20" s="359"/>
      <c r="I20" s="359"/>
      <c r="J20" s="359"/>
      <c r="K20" s="359"/>
      <c r="L20" s="359"/>
      <c r="M20" s="359"/>
      <c r="N20" s="359"/>
      <c r="O20" s="359"/>
      <c r="P20" s="359"/>
      <c r="Q20" s="359"/>
      <c r="R20" s="359"/>
    </row>
    <row r="21" spans="1:18">
      <c r="A21" s="359"/>
      <c r="B21" s="359"/>
      <c r="C21" s="359"/>
      <c r="D21" s="359"/>
      <c r="E21" s="359"/>
      <c r="F21" s="359"/>
      <c r="G21" s="359"/>
      <c r="H21" s="359"/>
      <c r="I21" s="359"/>
      <c r="J21" s="359"/>
      <c r="K21" s="359"/>
      <c r="L21" s="359"/>
      <c r="M21" s="359"/>
      <c r="N21" s="359"/>
      <c r="O21" s="359"/>
      <c r="P21" s="359"/>
      <c r="Q21" s="359"/>
      <c r="R21" s="359"/>
    </row>
    <row r="22" spans="1:18">
      <c r="A22" s="359"/>
      <c r="B22" s="359"/>
      <c r="C22" s="359"/>
      <c r="D22" s="359"/>
      <c r="E22" s="359"/>
      <c r="F22" s="359"/>
      <c r="G22" s="359"/>
      <c r="H22" s="359"/>
      <c r="I22" s="359"/>
      <c r="J22" s="359"/>
      <c r="K22" s="359"/>
      <c r="L22" s="359"/>
      <c r="M22" s="359"/>
      <c r="N22" s="359"/>
      <c r="O22" s="359"/>
      <c r="P22" s="359"/>
      <c r="Q22" s="359"/>
      <c r="R22" s="359"/>
    </row>
    <row r="23" spans="1:18">
      <c r="A23" s="359"/>
      <c r="B23" s="359"/>
      <c r="C23" s="359"/>
      <c r="D23" s="359"/>
      <c r="E23" s="359"/>
      <c r="F23" s="359"/>
      <c r="G23" s="359"/>
      <c r="H23" s="359"/>
      <c r="I23" s="359"/>
      <c r="J23" s="359"/>
      <c r="K23" s="359"/>
      <c r="L23" s="359"/>
      <c r="M23" s="359"/>
      <c r="N23" s="359"/>
      <c r="O23" s="359"/>
      <c r="P23" s="359"/>
      <c r="Q23" s="359"/>
      <c r="R23" s="359"/>
    </row>
    <row r="24" spans="1:18">
      <c r="A24" s="359"/>
      <c r="B24" s="359"/>
      <c r="C24" s="359"/>
      <c r="D24" s="359"/>
      <c r="E24" s="359"/>
      <c r="F24" s="359"/>
      <c r="G24" s="359"/>
      <c r="H24" s="359"/>
      <c r="I24" s="359"/>
      <c r="J24" s="359"/>
      <c r="K24" s="359"/>
      <c r="L24" s="359"/>
      <c r="M24" s="359"/>
      <c r="N24" s="359"/>
      <c r="O24" s="359"/>
      <c r="P24" s="359"/>
      <c r="Q24" s="359"/>
      <c r="R24" s="359"/>
    </row>
    <row r="25" spans="1:18">
      <c r="A25" s="359"/>
      <c r="B25" s="359"/>
      <c r="C25" s="359"/>
      <c r="D25" s="359"/>
      <c r="E25" s="359"/>
      <c r="F25" s="359"/>
      <c r="G25" s="359"/>
      <c r="H25" s="359"/>
      <c r="I25" s="359"/>
      <c r="J25" s="359"/>
      <c r="K25" s="359"/>
      <c r="L25" s="359"/>
      <c r="M25" s="359"/>
      <c r="N25" s="359"/>
      <c r="O25" s="359"/>
      <c r="P25" s="359"/>
      <c r="Q25" s="359"/>
      <c r="R25" s="359"/>
    </row>
    <row r="26" spans="1:18">
      <c r="A26" s="359"/>
      <c r="B26" s="359"/>
      <c r="C26" s="359"/>
      <c r="D26" s="359"/>
      <c r="E26" s="359"/>
      <c r="F26" s="359"/>
      <c r="G26" s="359"/>
      <c r="H26" s="359"/>
      <c r="I26" s="359"/>
      <c r="J26" s="359"/>
      <c r="K26" s="359"/>
      <c r="L26" s="359"/>
      <c r="M26" s="359"/>
      <c r="N26" s="359"/>
      <c r="O26" s="359"/>
      <c r="P26" s="359"/>
      <c r="Q26" s="359"/>
      <c r="R26" s="359"/>
    </row>
    <row r="27" spans="1:18">
      <c r="A27" s="359"/>
      <c r="B27" s="359"/>
      <c r="C27" s="359"/>
      <c r="D27" s="359"/>
      <c r="E27" s="359"/>
      <c r="F27" s="359"/>
      <c r="G27" s="359"/>
      <c r="H27" s="359"/>
      <c r="I27" s="359"/>
      <c r="J27" s="359"/>
      <c r="K27" s="359"/>
      <c r="L27" s="359"/>
      <c r="M27" s="359"/>
      <c r="N27" s="359"/>
      <c r="O27" s="359"/>
      <c r="P27" s="359"/>
      <c r="Q27" s="359"/>
      <c r="R27" s="359"/>
    </row>
    <row r="28" spans="1:18">
      <c r="A28" s="359"/>
      <c r="B28" s="359"/>
      <c r="C28" s="359"/>
      <c r="D28" s="359"/>
      <c r="E28" s="359"/>
      <c r="F28" s="359"/>
      <c r="G28" s="359"/>
      <c r="H28" s="359"/>
      <c r="I28" s="359"/>
      <c r="J28" s="359"/>
      <c r="K28" s="359"/>
      <c r="L28" s="359"/>
      <c r="M28" s="359"/>
      <c r="N28" s="359"/>
      <c r="O28" s="359"/>
      <c r="P28" s="359"/>
      <c r="Q28" s="359"/>
      <c r="R28" s="359"/>
    </row>
    <row r="29" spans="1:18">
      <c r="A29" s="359"/>
      <c r="B29" s="359"/>
      <c r="C29" s="359"/>
      <c r="D29" s="359"/>
      <c r="E29" s="359"/>
      <c r="F29" s="359"/>
      <c r="G29" s="359"/>
      <c r="H29" s="359"/>
      <c r="I29" s="359"/>
      <c r="J29" s="359"/>
      <c r="K29" s="359"/>
      <c r="L29" s="359"/>
      <c r="M29" s="359"/>
      <c r="N29" s="359"/>
      <c r="O29" s="359"/>
      <c r="P29" s="359"/>
      <c r="Q29" s="359"/>
      <c r="R29" s="359"/>
    </row>
    <row r="30" spans="1:18">
      <c r="A30" s="359"/>
      <c r="B30" s="359"/>
      <c r="C30" s="359"/>
      <c r="D30" s="359"/>
      <c r="E30" s="359"/>
      <c r="F30" s="359"/>
      <c r="G30" s="359"/>
      <c r="H30" s="359"/>
      <c r="I30" s="359"/>
      <c r="J30" s="359"/>
      <c r="K30" s="359"/>
      <c r="L30" s="359"/>
      <c r="M30" s="359"/>
      <c r="N30" s="359"/>
      <c r="O30" s="359"/>
      <c r="P30" s="359"/>
      <c r="Q30" s="359"/>
      <c r="R30" s="359"/>
    </row>
    <row r="31" spans="1:18">
      <c r="A31" s="359"/>
      <c r="B31" s="359"/>
      <c r="C31" s="359"/>
      <c r="D31" s="359"/>
      <c r="E31" s="359"/>
      <c r="F31" s="359"/>
      <c r="G31" s="359"/>
      <c r="H31" s="359"/>
      <c r="I31" s="359"/>
      <c r="J31" s="359"/>
      <c r="K31" s="359"/>
      <c r="L31" s="359"/>
      <c r="M31" s="359"/>
      <c r="N31" s="359"/>
      <c r="O31" s="359"/>
      <c r="P31" s="359"/>
      <c r="Q31" s="359"/>
      <c r="R31" s="359"/>
    </row>
    <row r="32" spans="1:18">
      <c r="A32" s="359"/>
      <c r="B32" s="359"/>
      <c r="C32" s="359"/>
      <c r="D32" s="359"/>
      <c r="E32" s="359"/>
      <c r="F32" s="359"/>
      <c r="G32" s="359"/>
      <c r="H32" s="359"/>
      <c r="I32" s="359"/>
      <c r="J32" s="359"/>
      <c r="K32" s="359"/>
      <c r="L32" s="359"/>
      <c r="M32" s="359"/>
      <c r="N32" s="359"/>
      <c r="O32" s="359"/>
      <c r="P32" s="359"/>
      <c r="Q32" s="359"/>
      <c r="R32" s="359"/>
    </row>
    <row r="33" spans="1:18">
      <c r="A33" s="359"/>
      <c r="B33" s="359"/>
      <c r="C33" s="359"/>
      <c r="D33" s="359"/>
      <c r="E33" s="359"/>
      <c r="F33" s="359"/>
      <c r="G33" s="359"/>
      <c r="H33" s="359"/>
      <c r="I33" s="359"/>
      <c r="J33" s="359"/>
      <c r="K33" s="359"/>
      <c r="L33" s="359"/>
      <c r="M33" s="359"/>
      <c r="N33" s="359"/>
      <c r="O33" s="359"/>
      <c r="P33" s="359"/>
      <c r="Q33" s="359"/>
      <c r="R33" s="359"/>
    </row>
    <row r="34" spans="1:18">
      <c r="A34" s="359"/>
      <c r="B34" s="359"/>
      <c r="C34" s="359"/>
      <c r="D34" s="359"/>
      <c r="E34" s="359"/>
      <c r="F34" s="359"/>
      <c r="G34" s="359"/>
      <c r="H34" s="359"/>
      <c r="I34" s="359"/>
      <c r="J34" s="359"/>
      <c r="K34" s="359"/>
      <c r="L34" s="359"/>
      <c r="M34" s="359"/>
      <c r="N34" s="359"/>
      <c r="O34" s="359"/>
      <c r="P34" s="359"/>
      <c r="Q34" s="359"/>
      <c r="R34" s="359"/>
    </row>
    <row r="35" spans="1:18">
      <c r="A35" s="359"/>
      <c r="B35" s="359"/>
      <c r="C35" s="359"/>
      <c r="D35" s="359"/>
      <c r="E35" s="359"/>
      <c r="F35" s="359"/>
      <c r="G35" s="359"/>
      <c r="H35" s="359"/>
      <c r="I35" s="359"/>
      <c r="J35" s="359"/>
      <c r="K35" s="359"/>
      <c r="L35" s="359"/>
      <c r="M35" s="359"/>
      <c r="N35" s="359"/>
      <c r="O35" s="359"/>
      <c r="P35" s="359"/>
      <c r="Q35" s="359"/>
      <c r="R35" s="359"/>
    </row>
    <row r="36" spans="1:18">
      <c r="A36" s="359"/>
      <c r="B36" s="359"/>
      <c r="C36" s="359"/>
      <c r="D36" s="359"/>
      <c r="E36" s="359"/>
      <c r="F36" s="359"/>
      <c r="G36" s="359"/>
      <c r="H36" s="359"/>
      <c r="I36" s="359"/>
      <c r="J36" s="359"/>
      <c r="K36" s="359"/>
      <c r="L36" s="359"/>
      <c r="M36" s="359"/>
      <c r="N36" s="359"/>
      <c r="O36" s="359"/>
      <c r="P36" s="359"/>
      <c r="Q36" s="359"/>
      <c r="R36" s="359"/>
    </row>
    <row r="37" spans="1:18">
      <c r="A37" s="359"/>
      <c r="B37" s="359"/>
      <c r="C37" s="359"/>
      <c r="D37" s="359"/>
      <c r="E37" s="359"/>
      <c r="F37" s="359"/>
      <c r="G37" s="359"/>
      <c r="H37" s="359"/>
      <c r="I37" s="359"/>
      <c r="J37" s="359"/>
      <c r="K37" s="359"/>
      <c r="L37" s="359"/>
      <c r="M37" s="359"/>
      <c r="N37" s="359"/>
      <c r="O37" s="359"/>
      <c r="P37" s="359"/>
      <c r="Q37" s="359"/>
      <c r="R37" s="359"/>
    </row>
    <row r="38" spans="1:18">
      <c r="A38" s="359"/>
      <c r="B38" s="359"/>
      <c r="C38" s="359"/>
      <c r="D38" s="359"/>
      <c r="E38" s="359"/>
      <c r="F38" s="359"/>
      <c r="G38" s="359"/>
      <c r="H38" s="359"/>
      <c r="I38" s="359"/>
      <c r="J38" s="359"/>
      <c r="K38" s="359"/>
      <c r="L38" s="359"/>
      <c r="M38" s="359"/>
      <c r="N38" s="359"/>
      <c r="O38" s="359"/>
      <c r="P38" s="359"/>
      <c r="Q38" s="359"/>
      <c r="R38" s="359"/>
    </row>
    <row r="39" spans="1:18">
      <c r="A39" s="359"/>
      <c r="B39" s="359"/>
      <c r="C39" s="359"/>
      <c r="D39" s="359"/>
      <c r="E39" s="359"/>
      <c r="F39" s="359"/>
      <c r="G39" s="359"/>
      <c r="H39" s="359"/>
      <c r="I39" s="359"/>
      <c r="J39" s="359"/>
      <c r="K39" s="359"/>
      <c r="L39" s="359"/>
      <c r="M39" s="359"/>
      <c r="N39" s="359"/>
      <c r="O39" s="359"/>
      <c r="P39" s="359"/>
      <c r="Q39" s="359"/>
      <c r="R39" s="359"/>
    </row>
    <row r="40" spans="1:18">
      <c r="A40" s="359"/>
      <c r="B40" s="359"/>
      <c r="C40" s="359"/>
      <c r="D40" s="359"/>
      <c r="E40" s="359"/>
      <c r="F40" s="359"/>
      <c r="G40" s="359"/>
      <c r="H40" s="359"/>
      <c r="I40" s="359"/>
      <c r="J40" s="359"/>
      <c r="K40" s="359"/>
      <c r="L40" s="359"/>
      <c r="M40" s="359"/>
      <c r="N40" s="359"/>
      <c r="O40" s="359"/>
      <c r="P40" s="359"/>
      <c r="Q40" s="359"/>
      <c r="R40" s="359"/>
    </row>
    <row r="41" spans="1:18">
      <c r="A41" s="359"/>
      <c r="B41" s="359"/>
      <c r="C41" s="359"/>
      <c r="D41" s="359"/>
      <c r="E41" s="359"/>
      <c r="F41" s="359"/>
      <c r="G41" s="359"/>
      <c r="H41" s="359"/>
      <c r="I41" s="359"/>
      <c r="J41" s="359"/>
      <c r="K41" s="359"/>
      <c r="L41" s="359"/>
      <c r="M41" s="359"/>
      <c r="N41" s="359"/>
      <c r="O41" s="359"/>
      <c r="P41" s="359"/>
      <c r="Q41" s="359"/>
      <c r="R41" s="359"/>
    </row>
    <row r="42" spans="1:18">
      <c r="A42" s="359"/>
      <c r="B42" s="359"/>
      <c r="C42" s="359"/>
      <c r="D42" s="359"/>
      <c r="E42" s="359"/>
      <c r="F42" s="359"/>
      <c r="G42" s="359"/>
      <c r="H42" s="359"/>
      <c r="I42" s="359"/>
      <c r="J42" s="359"/>
      <c r="K42" s="359"/>
      <c r="L42" s="359"/>
      <c r="M42" s="359"/>
      <c r="N42" s="359"/>
      <c r="O42" s="359"/>
      <c r="P42" s="359"/>
      <c r="Q42" s="359"/>
      <c r="R42" s="359"/>
    </row>
    <row r="43" spans="1:18">
      <c r="A43" s="359"/>
      <c r="B43" s="359"/>
      <c r="C43" s="359"/>
      <c r="D43" s="359"/>
      <c r="E43" s="359"/>
      <c r="F43" s="359"/>
      <c r="G43" s="359"/>
      <c r="H43" s="359"/>
      <c r="I43" s="359"/>
      <c r="J43" s="359"/>
      <c r="K43" s="359"/>
      <c r="L43" s="359"/>
      <c r="M43" s="359"/>
      <c r="N43" s="359"/>
      <c r="O43" s="359"/>
      <c r="P43" s="359"/>
      <c r="Q43" s="359"/>
      <c r="R43" s="359"/>
    </row>
    <row r="44" spans="1:18">
      <c r="A44" s="359"/>
      <c r="B44" s="359"/>
      <c r="C44" s="359"/>
      <c r="D44" s="359"/>
      <c r="E44" s="359"/>
      <c r="F44" s="359"/>
      <c r="G44" s="359"/>
      <c r="H44" s="359"/>
      <c r="I44" s="359"/>
      <c r="J44" s="359"/>
      <c r="K44" s="359"/>
      <c r="L44" s="359"/>
      <c r="M44" s="359"/>
      <c r="N44" s="359"/>
      <c r="O44" s="359"/>
      <c r="P44" s="359"/>
      <c r="Q44" s="359"/>
      <c r="R44" s="359"/>
    </row>
    <row r="45" spans="1:18">
      <c r="A45" s="359"/>
      <c r="B45" s="359"/>
      <c r="C45" s="359"/>
      <c r="D45" s="359"/>
      <c r="E45" s="359"/>
      <c r="F45" s="359"/>
      <c r="G45" s="359"/>
      <c r="H45" s="359"/>
      <c r="I45" s="359"/>
      <c r="J45" s="359"/>
      <c r="K45" s="359"/>
      <c r="L45" s="359"/>
      <c r="M45" s="359"/>
      <c r="N45" s="359"/>
      <c r="O45" s="359"/>
      <c r="P45" s="359"/>
      <c r="Q45" s="359"/>
      <c r="R45" s="359"/>
    </row>
    <row r="46" spans="1:18">
      <c r="A46" s="359"/>
      <c r="B46" s="359"/>
      <c r="C46" s="359"/>
      <c r="D46" s="359"/>
      <c r="E46" s="359"/>
      <c r="F46" s="359"/>
      <c r="G46" s="359"/>
      <c r="H46" s="359"/>
      <c r="I46" s="359"/>
      <c r="J46" s="359"/>
      <c r="K46" s="359"/>
      <c r="L46" s="359"/>
      <c r="M46" s="359"/>
      <c r="N46" s="359"/>
      <c r="O46" s="359"/>
      <c r="P46" s="359"/>
      <c r="Q46" s="359"/>
      <c r="R46" s="359"/>
    </row>
    <row r="47" spans="1:18">
      <c r="A47" s="359"/>
      <c r="B47" s="359"/>
      <c r="C47" s="359"/>
      <c r="D47" s="359"/>
      <c r="E47" s="359"/>
      <c r="F47" s="359"/>
      <c r="G47" s="359"/>
      <c r="H47" s="359"/>
      <c r="I47" s="359"/>
      <c r="J47" s="359"/>
      <c r="K47" s="359"/>
      <c r="L47" s="359"/>
      <c r="M47" s="359"/>
      <c r="N47" s="359"/>
      <c r="O47" s="359"/>
      <c r="P47" s="359"/>
      <c r="Q47" s="359"/>
      <c r="R47" s="359"/>
    </row>
    <row r="48" spans="1:18">
      <c r="A48" s="359"/>
      <c r="B48" s="359"/>
      <c r="C48" s="359"/>
      <c r="D48" s="359"/>
      <c r="E48" s="359"/>
      <c r="F48" s="359"/>
      <c r="G48" s="359"/>
      <c r="H48" s="359"/>
      <c r="I48" s="359"/>
      <c r="J48" s="359"/>
      <c r="K48" s="359"/>
      <c r="L48" s="359"/>
      <c r="M48" s="359"/>
      <c r="N48" s="359"/>
      <c r="O48" s="359"/>
      <c r="P48" s="359"/>
      <c r="Q48" s="359"/>
      <c r="R48" s="359"/>
    </row>
    <row r="49" spans="1:18">
      <c r="A49" s="359"/>
      <c r="B49" s="359"/>
      <c r="C49" s="359"/>
      <c r="D49" s="359"/>
      <c r="E49" s="359"/>
      <c r="F49" s="359"/>
      <c r="G49" s="359"/>
      <c r="H49" s="359"/>
      <c r="I49" s="359"/>
      <c r="J49" s="359"/>
      <c r="K49" s="359"/>
      <c r="L49" s="359"/>
      <c r="M49" s="359"/>
      <c r="N49" s="359"/>
      <c r="O49" s="359"/>
      <c r="P49" s="359"/>
      <c r="Q49" s="359"/>
      <c r="R49" s="359"/>
    </row>
    <row r="50" spans="1:18">
      <c r="A50" s="359"/>
      <c r="B50" s="359"/>
      <c r="C50" s="359"/>
      <c r="D50" s="359"/>
      <c r="E50" s="359"/>
      <c r="F50" s="359"/>
      <c r="G50" s="359"/>
      <c r="H50" s="359"/>
      <c r="I50" s="359"/>
      <c r="J50" s="359"/>
      <c r="K50" s="359"/>
      <c r="L50" s="359"/>
      <c r="M50" s="359"/>
      <c r="N50" s="359"/>
      <c r="O50" s="359"/>
      <c r="P50" s="359"/>
      <c r="Q50" s="359"/>
      <c r="R50" s="359"/>
    </row>
    <row r="51" spans="1:18">
      <c r="A51" s="359"/>
      <c r="B51" s="359"/>
      <c r="C51" s="359"/>
      <c r="D51" s="359"/>
      <c r="E51" s="359"/>
      <c r="F51" s="359"/>
      <c r="G51" s="359"/>
      <c r="H51" s="359"/>
      <c r="I51" s="359"/>
      <c r="J51" s="359"/>
      <c r="K51" s="359"/>
      <c r="L51" s="359"/>
      <c r="M51" s="359"/>
      <c r="N51" s="359"/>
      <c r="O51" s="359"/>
      <c r="P51" s="359"/>
      <c r="Q51" s="359"/>
      <c r="R51" s="359"/>
    </row>
    <row r="52" spans="1:18">
      <c r="A52" s="359"/>
      <c r="B52" s="359"/>
      <c r="C52" s="359"/>
      <c r="D52" s="359"/>
      <c r="E52" s="359"/>
      <c r="F52" s="359"/>
      <c r="G52" s="359"/>
      <c r="H52" s="359"/>
      <c r="I52" s="359"/>
      <c r="J52" s="359"/>
      <c r="K52" s="359"/>
      <c r="L52" s="359"/>
      <c r="M52" s="359"/>
      <c r="N52" s="359"/>
      <c r="O52" s="359"/>
      <c r="P52" s="359"/>
      <c r="Q52" s="359"/>
      <c r="R52" s="359"/>
    </row>
    <row r="53" spans="1:18">
      <c r="A53" s="359"/>
      <c r="B53" s="359"/>
      <c r="C53" s="359"/>
      <c r="D53" s="359"/>
      <c r="E53" s="359"/>
      <c r="F53" s="359"/>
      <c r="G53" s="359"/>
      <c r="H53" s="359"/>
      <c r="I53" s="359"/>
      <c r="J53" s="359"/>
      <c r="K53" s="359"/>
      <c r="L53" s="359"/>
      <c r="M53" s="359"/>
      <c r="N53" s="359"/>
      <c r="O53" s="359"/>
      <c r="P53" s="359"/>
      <c r="Q53" s="359"/>
      <c r="R53" s="359"/>
    </row>
    <row r="54" spans="1:18">
      <c r="A54" s="359"/>
      <c r="B54" s="359"/>
      <c r="C54" s="359"/>
      <c r="D54" s="359"/>
      <c r="E54" s="359"/>
      <c r="F54" s="359"/>
      <c r="G54" s="359"/>
      <c r="H54" s="359"/>
      <c r="I54" s="359"/>
      <c r="J54" s="359"/>
      <c r="K54" s="359"/>
      <c r="L54" s="359"/>
      <c r="M54" s="359"/>
      <c r="N54" s="359"/>
      <c r="O54" s="359"/>
      <c r="P54" s="359"/>
      <c r="Q54" s="359"/>
      <c r="R54" s="359"/>
    </row>
    <row r="55" spans="1:18">
      <c r="A55" s="359"/>
      <c r="B55" s="359"/>
      <c r="C55" s="359"/>
      <c r="D55" s="359"/>
      <c r="E55" s="359"/>
      <c r="F55" s="359"/>
      <c r="G55" s="359"/>
      <c r="H55" s="359"/>
      <c r="I55" s="359"/>
      <c r="J55" s="359"/>
      <c r="K55" s="359"/>
      <c r="L55" s="359"/>
      <c r="M55" s="359"/>
      <c r="N55" s="359"/>
      <c r="O55" s="359"/>
      <c r="P55" s="359"/>
      <c r="Q55" s="359"/>
      <c r="R55" s="359"/>
    </row>
    <row r="56" spans="1:18">
      <c r="A56" s="359"/>
      <c r="B56" s="359"/>
      <c r="C56" s="359"/>
      <c r="D56" s="359"/>
      <c r="E56" s="359"/>
      <c r="F56" s="359"/>
      <c r="G56" s="359"/>
      <c r="H56" s="359"/>
      <c r="I56" s="359"/>
      <c r="J56" s="359"/>
      <c r="K56" s="359"/>
      <c r="L56" s="359"/>
      <c r="M56" s="359"/>
      <c r="N56" s="359"/>
      <c r="O56" s="359"/>
      <c r="P56" s="359"/>
      <c r="Q56" s="359"/>
      <c r="R56" s="359"/>
    </row>
    <row r="57" spans="1:18">
      <c r="A57" s="359"/>
      <c r="B57" s="359"/>
      <c r="C57" s="359"/>
      <c r="D57" s="359"/>
      <c r="E57" s="359"/>
      <c r="F57" s="359"/>
      <c r="G57" s="359"/>
      <c r="H57" s="359"/>
      <c r="I57" s="359"/>
      <c r="J57" s="359"/>
      <c r="K57" s="359"/>
      <c r="L57" s="359"/>
      <c r="M57" s="359"/>
      <c r="N57" s="359"/>
      <c r="O57" s="359"/>
      <c r="P57" s="359"/>
      <c r="Q57" s="359"/>
      <c r="R57" s="359"/>
    </row>
    <row r="58" spans="1:18">
      <c r="A58" s="359"/>
      <c r="B58" s="359"/>
      <c r="C58" s="359"/>
      <c r="D58" s="359"/>
      <c r="E58" s="359"/>
      <c r="F58" s="359"/>
      <c r="G58" s="359"/>
      <c r="H58" s="359"/>
      <c r="I58" s="359"/>
      <c r="J58" s="359"/>
      <c r="K58" s="359"/>
      <c r="L58" s="359"/>
      <c r="M58" s="359"/>
      <c r="N58" s="359"/>
      <c r="O58" s="359"/>
      <c r="P58" s="359"/>
      <c r="Q58" s="359"/>
      <c r="R58" s="359"/>
    </row>
    <row r="59" spans="1:18">
      <c r="A59" s="359"/>
      <c r="B59" s="359"/>
      <c r="C59" s="359"/>
      <c r="D59" s="359"/>
      <c r="E59" s="359"/>
      <c r="F59" s="359"/>
      <c r="G59" s="359"/>
      <c r="H59" s="359"/>
      <c r="I59" s="359"/>
      <c r="J59" s="359"/>
      <c r="K59" s="359"/>
      <c r="L59" s="359"/>
      <c r="M59" s="359"/>
      <c r="N59" s="359"/>
      <c r="O59" s="359"/>
      <c r="P59" s="359"/>
      <c r="Q59" s="359"/>
      <c r="R59" s="359"/>
    </row>
    <row r="60" spans="1:18">
      <c r="A60" s="359"/>
      <c r="B60" s="359"/>
      <c r="C60" s="359"/>
      <c r="D60" s="359"/>
      <c r="E60" s="359"/>
      <c r="F60" s="359"/>
      <c r="G60" s="359"/>
      <c r="H60" s="359"/>
      <c r="I60" s="359"/>
      <c r="J60" s="359"/>
      <c r="K60" s="359"/>
      <c r="L60" s="359"/>
      <c r="M60" s="359"/>
      <c r="N60" s="359"/>
      <c r="O60" s="359"/>
      <c r="P60" s="359"/>
      <c r="Q60" s="359"/>
      <c r="R60" s="359"/>
    </row>
    <row r="61" spans="1:18">
      <c r="A61" s="359"/>
      <c r="B61" s="359"/>
      <c r="C61" s="359"/>
      <c r="D61" s="359"/>
      <c r="E61" s="359"/>
      <c r="F61" s="359"/>
      <c r="G61" s="359"/>
      <c r="H61" s="359"/>
      <c r="I61" s="359"/>
      <c r="J61" s="359"/>
      <c r="K61" s="359"/>
      <c r="L61" s="359"/>
      <c r="M61" s="359"/>
      <c r="N61" s="359"/>
      <c r="O61" s="359"/>
      <c r="P61" s="359"/>
      <c r="Q61" s="359"/>
      <c r="R61" s="359"/>
    </row>
    <row r="62" spans="1:18">
      <c r="A62" s="359"/>
      <c r="B62" s="359"/>
      <c r="C62" s="359"/>
      <c r="D62" s="359"/>
      <c r="E62" s="359"/>
      <c r="F62" s="359"/>
      <c r="G62" s="359"/>
      <c r="H62" s="359"/>
      <c r="I62" s="359"/>
      <c r="J62" s="359"/>
      <c r="K62" s="359"/>
      <c r="L62" s="359"/>
      <c r="M62" s="359"/>
      <c r="N62" s="359"/>
      <c r="O62" s="359"/>
      <c r="P62" s="359"/>
      <c r="Q62" s="359"/>
      <c r="R62" s="359"/>
    </row>
    <row r="63" spans="1:18">
      <c r="A63" s="359"/>
      <c r="B63" s="359"/>
      <c r="C63" s="359"/>
      <c r="D63" s="359"/>
      <c r="E63" s="359"/>
      <c r="F63" s="359"/>
      <c r="G63" s="359"/>
      <c r="H63" s="359"/>
      <c r="I63" s="359"/>
      <c r="J63" s="359"/>
      <c r="K63" s="359"/>
      <c r="L63" s="359"/>
      <c r="M63" s="359"/>
      <c r="N63" s="359"/>
      <c r="O63" s="359"/>
      <c r="P63" s="359"/>
      <c r="Q63" s="359"/>
      <c r="R63" s="359"/>
    </row>
    <row r="64" spans="1:18">
      <c r="A64" s="359"/>
      <c r="B64" s="359"/>
      <c r="C64" s="359"/>
      <c r="D64" s="359"/>
      <c r="E64" s="359"/>
      <c r="F64" s="359"/>
      <c r="G64" s="359"/>
      <c r="H64" s="359"/>
      <c r="I64" s="359"/>
      <c r="J64" s="359"/>
      <c r="K64" s="359"/>
      <c r="L64" s="359"/>
      <c r="M64" s="359"/>
      <c r="N64" s="359"/>
      <c r="O64" s="359"/>
      <c r="P64" s="359"/>
      <c r="Q64" s="359"/>
      <c r="R64" s="359"/>
    </row>
    <row r="65" spans="1:18">
      <c r="A65" s="359"/>
      <c r="B65" s="359"/>
      <c r="C65" s="359"/>
      <c r="D65" s="359"/>
      <c r="E65" s="359"/>
      <c r="F65" s="359"/>
      <c r="G65" s="359"/>
      <c r="H65" s="359"/>
      <c r="I65" s="359"/>
      <c r="J65" s="359"/>
      <c r="K65" s="359"/>
      <c r="L65" s="359"/>
      <c r="M65" s="359"/>
      <c r="N65" s="359"/>
      <c r="O65" s="359"/>
      <c r="P65" s="359"/>
      <c r="Q65" s="359"/>
      <c r="R65" s="359"/>
    </row>
    <row r="66" spans="1:18">
      <c r="A66" s="359"/>
      <c r="B66" s="359"/>
      <c r="C66" s="359"/>
      <c r="D66" s="359"/>
      <c r="E66" s="359"/>
      <c r="F66" s="359"/>
      <c r="G66" s="359"/>
      <c r="H66" s="359"/>
      <c r="I66" s="359"/>
      <c r="J66" s="359"/>
      <c r="K66" s="359"/>
      <c r="L66" s="359"/>
      <c r="M66" s="359"/>
      <c r="N66" s="359"/>
      <c r="O66" s="359"/>
      <c r="P66" s="359"/>
      <c r="Q66" s="359"/>
      <c r="R66" s="359"/>
    </row>
    <row r="67" spans="1:18">
      <c r="A67" s="359"/>
      <c r="B67" s="359"/>
      <c r="C67" s="359"/>
      <c r="D67" s="359"/>
      <c r="E67" s="359"/>
      <c r="F67" s="359"/>
      <c r="G67" s="359"/>
      <c r="H67" s="359"/>
      <c r="I67" s="359"/>
      <c r="J67" s="359"/>
      <c r="K67" s="359"/>
      <c r="L67" s="359"/>
      <c r="M67" s="359"/>
      <c r="N67" s="359"/>
      <c r="O67" s="359"/>
      <c r="P67" s="359"/>
      <c r="Q67" s="359"/>
      <c r="R67" s="359"/>
    </row>
    <row r="68" spans="1:18">
      <c r="A68" s="359"/>
      <c r="B68" s="359"/>
      <c r="C68" s="359"/>
      <c r="D68" s="359"/>
      <c r="E68" s="359"/>
      <c r="F68" s="359"/>
      <c r="G68" s="359"/>
      <c r="H68" s="359"/>
      <c r="I68" s="359"/>
      <c r="J68" s="359"/>
      <c r="K68" s="359"/>
      <c r="L68" s="359"/>
      <c r="M68" s="359"/>
      <c r="N68" s="359"/>
      <c r="O68" s="359"/>
      <c r="P68" s="359"/>
      <c r="Q68" s="359"/>
      <c r="R68" s="359"/>
    </row>
    <row r="69" spans="1:18">
      <c r="A69" s="359"/>
      <c r="B69" s="359"/>
      <c r="C69" s="359"/>
      <c r="D69" s="359"/>
      <c r="E69" s="359"/>
      <c r="F69" s="359"/>
      <c r="G69" s="359"/>
      <c r="H69" s="359"/>
      <c r="I69" s="359"/>
      <c r="J69" s="359"/>
      <c r="K69" s="359"/>
      <c r="L69" s="359"/>
      <c r="M69" s="359"/>
      <c r="N69" s="359"/>
      <c r="O69" s="359"/>
      <c r="P69" s="359"/>
      <c r="Q69" s="359"/>
      <c r="R69" s="359"/>
    </row>
    <row r="70" spans="1:18">
      <c r="A70" s="359"/>
      <c r="B70" s="359"/>
      <c r="C70" s="359"/>
      <c r="D70" s="359"/>
      <c r="E70" s="359"/>
      <c r="F70" s="359"/>
      <c r="G70" s="359"/>
      <c r="H70" s="359"/>
      <c r="I70" s="359"/>
      <c r="J70" s="359"/>
      <c r="K70" s="359"/>
      <c r="L70" s="359"/>
      <c r="M70" s="359"/>
      <c r="N70" s="359"/>
      <c r="O70" s="359"/>
      <c r="P70" s="359"/>
      <c r="Q70" s="359"/>
      <c r="R70" s="359"/>
    </row>
    <row r="71" spans="1:18">
      <c r="A71" s="359"/>
      <c r="B71" s="359"/>
      <c r="C71" s="359"/>
      <c r="D71" s="359"/>
      <c r="E71" s="359"/>
      <c r="F71" s="359"/>
      <c r="G71" s="359"/>
      <c r="H71" s="359"/>
      <c r="I71" s="359"/>
      <c r="J71" s="359"/>
      <c r="K71" s="359"/>
      <c r="L71" s="359"/>
      <c r="M71" s="359"/>
      <c r="N71" s="359"/>
      <c r="O71" s="359"/>
      <c r="P71" s="359"/>
      <c r="Q71" s="359"/>
      <c r="R71" s="359"/>
    </row>
    <row r="72" spans="1:18">
      <c r="A72" s="359"/>
      <c r="B72" s="359"/>
      <c r="C72" s="359"/>
      <c r="D72" s="359"/>
      <c r="E72" s="359"/>
      <c r="F72" s="359"/>
      <c r="G72" s="359"/>
      <c r="H72" s="359"/>
      <c r="I72" s="359"/>
      <c r="J72" s="359"/>
      <c r="K72" s="359"/>
      <c r="L72" s="359"/>
      <c r="M72" s="359"/>
      <c r="N72" s="359"/>
      <c r="O72" s="359"/>
      <c r="P72" s="359"/>
      <c r="Q72" s="359"/>
      <c r="R72" s="359"/>
    </row>
    <row r="73" spans="1:18">
      <c r="A73" s="359"/>
      <c r="B73" s="359"/>
      <c r="C73" s="359"/>
      <c r="D73" s="359"/>
      <c r="E73" s="359"/>
      <c r="F73" s="359"/>
      <c r="G73" s="359"/>
      <c r="H73" s="359"/>
      <c r="I73" s="359"/>
      <c r="J73" s="359"/>
      <c r="K73" s="359"/>
      <c r="L73" s="359"/>
      <c r="M73" s="359"/>
      <c r="N73" s="359"/>
      <c r="O73" s="359"/>
      <c r="P73" s="359"/>
      <c r="Q73" s="359"/>
      <c r="R73" s="359"/>
    </row>
    <row r="74" spans="1:18">
      <c r="A74" s="359"/>
      <c r="B74" s="359"/>
      <c r="C74" s="359"/>
      <c r="D74" s="359"/>
      <c r="E74" s="359"/>
      <c r="F74" s="359"/>
      <c r="G74" s="359"/>
      <c r="H74" s="359"/>
      <c r="I74" s="359"/>
      <c r="J74" s="359"/>
      <c r="K74" s="359"/>
      <c r="L74" s="359"/>
      <c r="M74" s="359"/>
      <c r="N74" s="359"/>
      <c r="O74" s="359"/>
      <c r="P74" s="359"/>
      <c r="Q74" s="359"/>
      <c r="R74" s="359"/>
    </row>
    <row r="75" spans="1:18">
      <c r="A75" s="359"/>
      <c r="B75" s="359"/>
      <c r="C75" s="359"/>
      <c r="D75" s="359"/>
      <c r="E75" s="359"/>
      <c r="F75" s="359"/>
      <c r="G75" s="359"/>
      <c r="H75" s="359"/>
      <c r="I75" s="359"/>
      <c r="J75" s="359"/>
      <c r="K75" s="359"/>
      <c r="L75" s="359"/>
      <c r="M75" s="359"/>
      <c r="N75" s="359"/>
      <c r="O75" s="359"/>
      <c r="P75" s="359"/>
      <c r="Q75" s="359"/>
      <c r="R75" s="359"/>
    </row>
    <row r="76" spans="1:18">
      <c r="A76" s="359"/>
      <c r="B76" s="359"/>
      <c r="C76" s="359"/>
      <c r="D76" s="359"/>
      <c r="E76" s="359"/>
      <c r="F76" s="359"/>
      <c r="G76" s="359"/>
      <c r="H76" s="359"/>
      <c r="I76" s="359"/>
      <c r="J76" s="359"/>
      <c r="K76" s="359"/>
      <c r="L76" s="359"/>
      <c r="M76" s="359"/>
      <c r="N76" s="359"/>
      <c r="O76" s="359"/>
      <c r="P76" s="359"/>
      <c r="Q76" s="359"/>
      <c r="R76" s="359"/>
    </row>
    <row r="77" spans="1:18">
      <c r="A77" s="359"/>
      <c r="B77" s="359"/>
      <c r="C77" s="359"/>
      <c r="D77" s="359"/>
      <c r="E77" s="359"/>
      <c r="F77" s="359"/>
      <c r="G77" s="359"/>
      <c r="H77" s="359"/>
      <c r="I77" s="359"/>
      <c r="J77" s="359"/>
      <c r="K77" s="359"/>
      <c r="L77" s="359"/>
      <c r="M77" s="359"/>
      <c r="N77" s="359"/>
      <c r="O77" s="359"/>
      <c r="P77" s="359"/>
      <c r="Q77" s="359"/>
      <c r="R77" s="359"/>
    </row>
    <row r="78" spans="1:18">
      <c r="A78" s="359"/>
      <c r="B78" s="359"/>
      <c r="C78" s="359"/>
      <c r="D78" s="359"/>
      <c r="E78" s="359"/>
      <c r="F78" s="359"/>
      <c r="G78" s="359"/>
      <c r="H78" s="359"/>
      <c r="I78" s="359"/>
      <c r="J78" s="359"/>
      <c r="K78" s="359"/>
      <c r="L78" s="359"/>
      <c r="M78" s="359"/>
      <c r="N78" s="359"/>
      <c r="O78" s="359"/>
      <c r="P78" s="359"/>
      <c r="Q78" s="359"/>
      <c r="R78" s="359"/>
    </row>
    <row r="79" spans="1:18">
      <c r="A79" s="359"/>
      <c r="B79" s="359"/>
      <c r="C79" s="359"/>
      <c r="D79" s="359"/>
      <c r="E79" s="359"/>
      <c r="F79" s="359"/>
      <c r="G79" s="359"/>
      <c r="H79" s="359"/>
      <c r="I79" s="359"/>
      <c r="J79" s="359"/>
      <c r="K79" s="359"/>
      <c r="L79" s="359"/>
      <c r="M79" s="359"/>
      <c r="N79" s="359"/>
      <c r="O79" s="359"/>
      <c r="P79" s="359"/>
      <c r="Q79" s="359"/>
      <c r="R79" s="359"/>
    </row>
    <row r="80" spans="1:18">
      <c r="A80" s="359"/>
      <c r="B80" s="359"/>
      <c r="C80" s="359"/>
      <c r="D80" s="359"/>
      <c r="E80" s="359"/>
      <c r="F80" s="359"/>
      <c r="G80" s="359"/>
      <c r="H80" s="359"/>
      <c r="I80" s="359"/>
      <c r="J80" s="359"/>
      <c r="K80" s="359"/>
      <c r="L80" s="359"/>
      <c r="M80" s="359"/>
      <c r="N80" s="359"/>
      <c r="O80" s="359"/>
      <c r="P80" s="359"/>
      <c r="Q80" s="359"/>
      <c r="R80" s="359"/>
    </row>
    <row r="81" spans="1:18">
      <c r="A81" s="359"/>
      <c r="B81" s="359"/>
      <c r="C81" s="359"/>
      <c r="D81" s="359"/>
      <c r="E81" s="359"/>
      <c r="F81" s="359"/>
      <c r="G81" s="359"/>
      <c r="H81" s="359"/>
      <c r="I81" s="359"/>
      <c r="J81" s="359"/>
      <c r="K81" s="359"/>
      <c r="L81" s="359"/>
      <c r="M81" s="359"/>
      <c r="N81" s="359"/>
      <c r="O81" s="359"/>
      <c r="P81" s="359"/>
      <c r="Q81" s="359"/>
      <c r="R81" s="359"/>
    </row>
    <row r="82" spans="1:18">
      <c r="A82" s="359"/>
      <c r="B82" s="359"/>
      <c r="C82" s="359"/>
      <c r="D82" s="359"/>
      <c r="E82" s="359"/>
      <c r="F82" s="359"/>
      <c r="G82" s="359"/>
      <c r="H82" s="359"/>
      <c r="I82" s="359"/>
      <c r="J82" s="359"/>
      <c r="K82" s="359"/>
      <c r="L82" s="359"/>
      <c r="M82" s="359"/>
      <c r="N82" s="359"/>
      <c r="O82" s="359"/>
      <c r="P82" s="359"/>
      <c r="Q82" s="359"/>
      <c r="R82" s="359"/>
    </row>
    <row r="83" spans="1:18">
      <c r="A83" s="359"/>
      <c r="B83" s="359"/>
      <c r="C83" s="359"/>
      <c r="D83" s="359"/>
      <c r="E83" s="359"/>
      <c r="F83" s="359"/>
      <c r="G83" s="359"/>
      <c r="H83" s="359"/>
      <c r="I83" s="359"/>
      <c r="J83" s="359"/>
      <c r="K83" s="359"/>
      <c r="L83" s="359"/>
      <c r="M83" s="359"/>
      <c r="N83" s="359"/>
      <c r="O83" s="359"/>
      <c r="P83" s="359"/>
      <c r="Q83" s="359"/>
      <c r="R83" s="359"/>
    </row>
    <row r="84" spans="1:18">
      <c r="A84" s="359"/>
      <c r="B84" s="359"/>
      <c r="C84" s="359"/>
      <c r="D84" s="359"/>
      <c r="E84" s="359"/>
      <c r="F84" s="359"/>
      <c r="G84" s="359"/>
      <c r="H84" s="359"/>
      <c r="I84" s="359"/>
      <c r="J84" s="359"/>
      <c r="K84" s="359"/>
      <c r="L84" s="359"/>
      <c r="M84" s="359"/>
      <c r="N84" s="359"/>
      <c r="O84" s="359"/>
      <c r="P84" s="359"/>
      <c r="Q84" s="359"/>
      <c r="R84" s="359"/>
    </row>
    <row r="85" spans="1:18">
      <c r="A85" s="359"/>
      <c r="B85" s="359"/>
      <c r="C85" s="359"/>
      <c r="D85" s="359"/>
      <c r="E85" s="359"/>
      <c r="F85" s="359"/>
      <c r="G85" s="359"/>
      <c r="H85" s="359"/>
      <c r="I85" s="359"/>
      <c r="J85" s="359"/>
      <c r="K85" s="359"/>
      <c r="L85" s="359"/>
      <c r="M85" s="359"/>
      <c r="N85" s="359"/>
      <c r="O85" s="359"/>
      <c r="P85" s="359"/>
      <c r="Q85" s="359"/>
      <c r="R85" s="359"/>
    </row>
    <row r="86" spans="1:18">
      <c r="A86" s="359"/>
      <c r="B86" s="359"/>
      <c r="C86" s="359"/>
      <c r="D86" s="359"/>
      <c r="E86" s="359"/>
      <c r="F86" s="359"/>
      <c r="G86" s="359"/>
      <c r="H86" s="359"/>
      <c r="I86" s="359"/>
      <c r="J86" s="359"/>
      <c r="K86" s="359"/>
      <c r="L86" s="359"/>
      <c r="M86" s="359"/>
      <c r="N86" s="359"/>
      <c r="O86" s="359"/>
      <c r="P86" s="359"/>
      <c r="Q86" s="359"/>
      <c r="R86" s="359"/>
    </row>
    <row r="87" spans="1:18">
      <c r="A87" s="359"/>
      <c r="B87" s="359"/>
      <c r="C87" s="359"/>
      <c r="D87" s="359"/>
      <c r="E87" s="359"/>
      <c r="F87" s="359"/>
      <c r="G87" s="359"/>
      <c r="H87" s="359"/>
      <c r="I87" s="359"/>
      <c r="J87" s="359"/>
      <c r="K87" s="359"/>
      <c r="L87" s="359"/>
      <c r="M87" s="359"/>
      <c r="N87" s="359"/>
      <c r="O87" s="359"/>
      <c r="P87" s="359"/>
      <c r="Q87" s="359"/>
      <c r="R87" s="359"/>
    </row>
    <row r="88" spans="1:18">
      <c r="A88" s="359"/>
      <c r="B88" s="359"/>
      <c r="C88" s="359"/>
      <c r="D88" s="359"/>
      <c r="E88" s="359"/>
      <c r="F88" s="359"/>
      <c r="G88" s="359"/>
      <c r="H88" s="359"/>
      <c r="I88" s="359"/>
      <c r="J88" s="359"/>
      <c r="K88" s="359"/>
      <c r="L88" s="359"/>
      <c r="M88" s="359"/>
      <c r="N88" s="359"/>
      <c r="O88" s="359"/>
      <c r="P88" s="359"/>
      <c r="Q88" s="359"/>
      <c r="R88" s="359"/>
    </row>
    <row r="89" spans="1:18">
      <c r="A89" s="359"/>
      <c r="B89" s="359"/>
      <c r="C89" s="359"/>
      <c r="D89" s="359"/>
      <c r="E89" s="359"/>
      <c r="F89" s="359"/>
      <c r="G89" s="359"/>
      <c r="H89" s="359"/>
      <c r="I89" s="359"/>
      <c r="J89" s="359"/>
      <c r="K89" s="359"/>
      <c r="L89" s="359"/>
      <c r="M89" s="359"/>
      <c r="N89" s="359"/>
      <c r="O89" s="359"/>
      <c r="P89" s="359"/>
      <c r="Q89" s="359"/>
      <c r="R89" s="359"/>
    </row>
    <row r="90" spans="1:18">
      <c r="A90" s="359"/>
      <c r="B90" s="359"/>
      <c r="C90" s="359"/>
      <c r="D90" s="359"/>
      <c r="E90" s="359"/>
      <c r="F90" s="359"/>
      <c r="G90" s="359"/>
      <c r="H90" s="359"/>
      <c r="I90" s="359"/>
      <c r="J90" s="359"/>
      <c r="K90" s="359"/>
      <c r="L90" s="359"/>
      <c r="M90" s="359"/>
      <c r="N90" s="359"/>
      <c r="O90" s="359"/>
      <c r="P90" s="359"/>
      <c r="Q90" s="359"/>
      <c r="R90" s="359"/>
    </row>
    <row r="91" spans="1:18">
      <c r="A91" s="359"/>
      <c r="B91" s="359"/>
      <c r="C91" s="359"/>
      <c r="D91" s="359"/>
      <c r="E91" s="359"/>
      <c r="F91" s="359"/>
      <c r="G91" s="359"/>
      <c r="H91" s="359"/>
      <c r="I91" s="359"/>
      <c r="J91" s="359"/>
      <c r="K91" s="359"/>
      <c r="L91" s="359"/>
      <c r="M91" s="359"/>
      <c r="N91" s="359"/>
      <c r="O91" s="359"/>
      <c r="P91" s="359"/>
      <c r="Q91" s="359"/>
      <c r="R91" s="359"/>
    </row>
    <row r="92" spans="1:18">
      <c r="A92" s="359"/>
      <c r="B92" s="359"/>
      <c r="C92" s="359"/>
      <c r="D92" s="359"/>
      <c r="E92" s="359"/>
      <c r="F92" s="359"/>
      <c r="G92" s="359"/>
      <c r="H92" s="359"/>
      <c r="I92" s="359"/>
      <c r="J92" s="359"/>
      <c r="K92" s="359"/>
      <c r="L92" s="359"/>
      <c r="M92" s="359"/>
      <c r="N92" s="359"/>
      <c r="O92" s="359"/>
      <c r="P92" s="359"/>
      <c r="Q92" s="359"/>
      <c r="R92" s="359"/>
    </row>
    <row r="93" spans="1:18">
      <c r="A93" s="359"/>
      <c r="B93" s="359"/>
      <c r="C93" s="359"/>
      <c r="D93" s="359"/>
      <c r="E93" s="359"/>
      <c r="F93" s="359"/>
      <c r="G93" s="359"/>
      <c r="H93" s="359"/>
      <c r="I93" s="359"/>
      <c r="J93" s="359"/>
      <c r="K93" s="359"/>
      <c r="L93" s="359"/>
      <c r="M93" s="359"/>
      <c r="N93" s="359"/>
      <c r="O93" s="359"/>
      <c r="P93" s="359"/>
      <c r="Q93" s="359"/>
      <c r="R93" s="359"/>
    </row>
    <row r="94" spans="1:18">
      <c r="A94" s="359"/>
      <c r="B94" s="359"/>
      <c r="C94" s="359"/>
      <c r="D94" s="359"/>
      <c r="E94" s="359"/>
      <c r="F94" s="359"/>
      <c r="G94" s="359"/>
      <c r="H94" s="359"/>
      <c r="I94" s="359"/>
      <c r="J94" s="359"/>
      <c r="K94" s="359"/>
      <c r="L94" s="359"/>
      <c r="M94" s="359"/>
      <c r="N94" s="359"/>
      <c r="O94" s="359"/>
      <c r="P94" s="359"/>
      <c r="Q94" s="359"/>
      <c r="R94" s="359"/>
    </row>
    <row r="95" spans="1:18">
      <c r="A95" s="359"/>
      <c r="B95" s="359"/>
      <c r="C95" s="359"/>
      <c r="D95" s="359"/>
      <c r="E95" s="359"/>
      <c r="F95" s="359"/>
      <c r="G95" s="359"/>
      <c r="H95" s="359"/>
      <c r="I95" s="359"/>
      <c r="J95" s="359"/>
      <c r="K95" s="359"/>
      <c r="L95" s="359"/>
      <c r="M95" s="359"/>
      <c r="N95" s="359"/>
      <c r="O95" s="359"/>
      <c r="P95" s="359"/>
      <c r="Q95" s="359"/>
      <c r="R95" s="359"/>
    </row>
    <row r="96" spans="1:18">
      <c r="A96" s="359"/>
      <c r="B96" s="359"/>
      <c r="C96" s="359"/>
      <c r="D96" s="359"/>
      <c r="E96" s="359"/>
      <c r="F96" s="359"/>
      <c r="G96" s="359"/>
      <c r="H96" s="359"/>
      <c r="I96" s="359"/>
      <c r="J96" s="359"/>
      <c r="K96" s="359"/>
      <c r="L96" s="359"/>
      <c r="M96" s="359"/>
      <c r="N96" s="359"/>
      <c r="O96" s="359"/>
      <c r="P96" s="359"/>
      <c r="Q96" s="359"/>
      <c r="R96" s="359"/>
    </row>
    <row r="97" spans="1:18">
      <c r="A97" s="359"/>
      <c r="B97" s="359"/>
      <c r="C97" s="359"/>
      <c r="D97" s="359"/>
      <c r="E97" s="359"/>
      <c r="F97" s="359"/>
      <c r="G97" s="359"/>
      <c r="H97" s="359"/>
      <c r="I97" s="359"/>
      <c r="J97" s="359"/>
      <c r="K97" s="359"/>
      <c r="L97" s="359"/>
      <c r="M97" s="359"/>
      <c r="N97" s="359"/>
      <c r="O97" s="359"/>
      <c r="P97" s="359"/>
      <c r="Q97" s="359"/>
      <c r="R97" s="359"/>
    </row>
    <row r="98" spans="1:18">
      <c r="A98" s="359"/>
      <c r="B98" s="359"/>
      <c r="C98" s="359"/>
      <c r="D98" s="359"/>
      <c r="E98" s="359"/>
      <c r="F98" s="359"/>
      <c r="G98" s="359"/>
      <c r="H98" s="359"/>
      <c r="I98" s="359"/>
      <c r="J98" s="359"/>
      <c r="K98" s="359"/>
      <c r="L98" s="359"/>
      <c r="M98" s="359"/>
      <c r="N98" s="359"/>
      <c r="O98" s="359"/>
      <c r="P98" s="359"/>
      <c r="Q98" s="359"/>
      <c r="R98" s="359"/>
    </row>
    <row r="99" spans="1:18">
      <c r="A99" s="359"/>
      <c r="B99" s="359"/>
      <c r="C99" s="359"/>
      <c r="D99" s="359"/>
      <c r="E99" s="359"/>
      <c r="F99" s="359"/>
      <c r="G99" s="359"/>
      <c r="H99" s="359"/>
      <c r="I99" s="359"/>
      <c r="J99" s="359"/>
      <c r="K99" s="359"/>
      <c r="L99" s="359"/>
      <c r="M99" s="359"/>
      <c r="N99" s="359"/>
      <c r="O99" s="359"/>
      <c r="P99" s="359"/>
      <c r="Q99" s="359"/>
      <c r="R99" s="359"/>
    </row>
    <row r="100" spans="1:18">
      <c r="A100" s="359"/>
      <c r="B100" s="359"/>
      <c r="C100" s="359"/>
      <c r="D100" s="359"/>
      <c r="E100" s="359"/>
      <c r="F100" s="359"/>
      <c r="G100" s="359"/>
      <c r="H100" s="359"/>
      <c r="I100" s="359"/>
      <c r="J100" s="359"/>
      <c r="K100" s="359"/>
      <c r="L100" s="359"/>
      <c r="M100" s="359"/>
      <c r="N100" s="359"/>
      <c r="O100" s="359"/>
      <c r="P100" s="359"/>
      <c r="Q100" s="359"/>
      <c r="R100" s="359"/>
    </row>
    <row r="101" spans="1:18">
      <c r="A101" s="359"/>
      <c r="B101" s="359"/>
      <c r="C101" s="359"/>
      <c r="D101" s="359"/>
      <c r="E101" s="359"/>
      <c r="F101" s="359"/>
      <c r="G101" s="359"/>
      <c r="H101" s="359"/>
      <c r="I101" s="359"/>
      <c r="J101" s="359"/>
      <c r="K101" s="359"/>
      <c r="L101" s="359"/>
      <c r="M101" s="359"/>
      <c r="N101" s="359"/>
      <c r="O101" s="359"/>
      <c r="P101" s="359"/>
      <c r="Q101" s="359"/>
      <c r="R101" s="359"/>
    </row>
    <row r="102" spans="1:18">
      <c r="A102" s="359"/>
      <c r="B102" s="359"/>
      <c r="C102" s="359"/>
      <c r="D102" s="359"/>
      <c r="E102" s="359"/>
      <c r="F102" s="359"/>
      <c r="G102" s="359"/>
      <c r="H102" s="359"/>
      <c r="I102" s="359"/>
      <c r="J102" s="359"/>
      <c r="K102" s="359"/>
      <c r="L102" s="359"/>
      <c r="M102" s="359"/>
      <c r="N102" s="359"/>
      <c r="O102" s="359"/>
      <c r="P102" s="359"/>
      <c r="Q102" s="359"/>
      <c r="R102" s="359"/>
    </row>
    <row r="103" spans="1:18">
      <c r="A103" s="359"/>
      <c r="B103" s="359"/>
      <c r="C103" s="359"/>
      <c r="D103" s="359"/>
      <c r="E103" s="359"/>
      <c r="F103" s="359"/>
      <c r="G103" s="359"/>
      <c r="H103" s="359"/>
      <c r="I103" s="359"/>
      <c r="J103" s="359"/>
      <c r="K103" s="359"/>
      <c r="L103" s="359"/>
      <c r="M103" s="359"/>
      <c r="N103" s="359"/>
      <c r="O103" s="359"/>
      <c r="P103" s="359"/>
      <c r="Q103" s="359"/>
      <c r="R103" s="359"/>
    </row>
    <row r="104" spans="1:18">
      <c r="A104" s="359"/>
      <c r="B104" s="359"/>
      <c r="C104" s="359"/>
      <c r="D104" s="359"/>
      <c r="E104" s="359"/>
      <c r="F104" s="359"/>
      <c r="G104" s="359"/>
      <c r="H104" s="359"/>
      <c r="I104" s="359"/>
      <c r="J104" s="359"/>
      <c r="K104" s="359"/>
      <c r="L104" s="359"/>
      <c r="M104" s="359"/>
      <c r="N104" s="359"/>
      <c r="O104" s="359"/>
      <c r="P104" s="359"/>
      <c r="Q104" s="359"/>
      <c r="R104" s="359"/>
    </row>
    <row r="105" spans="1:18">
      <c r="A105" s="359"/>
      <c r="B105" s="359"/>
      <c r="C105" s="359"/>
      <c r="D105" s="359"/>
      <c r="E105" s="359"/>
      <c r="F105" s="359"/>
      <c r="G105" s="359"/>
      <c r="H105" s="359"/>
      <c r="I105" s="359"/>
      <c r="J105" s="359"/>
      <c r="K105" s="359"/>
      <c r="L105" s="359"/>
      <c r="M105" s="359"/>
      <c r="N105" s="359"/>
      <c r="O105" s="359"/>
      <c r="P105" s="359"/>
      <c r="Q105" s="359"/>
      <c r="R105" s="359"/>
    </row>
    <row r="106" spans="1:18">
      <c r="A106" s="359"/>
      <c r="B106" s="359"/>
      <c r="C106" s="359"/>
      <c r="D106" s="359"/>
      <c r="E106" s="359"/>
      <c r="F106" s="359"/>
      <c r="G106" s="359"/>
      <c r="H106" s="359"/>
      <c r="I106" s="359"/>
      <c r="J106" s="359"/>
      <c r="K106" s="359"/>
      <c r="L106" s="359"/>
      <c r="M106" s="359"/>
      <c r="N106" s="359"/>
      <c r="O106" s="359"/>
      <c r="P106" s="359"/>
      <c r="Q106" s="359"/>
      <c r="R106" s="359"/>
    </row>
    <row r="107" spans="1:18">
      <c r="A107" s="359"/>
      <c r="B107" s="359"/>
      <c r="C107" s="359"/>
      <c r="D107" s="359"/>
      <c r="E107" s="359"/>
      <c r="F107" s="359"/>
      <c r="G107" s="359"/>
      <c r="H107" s="359"/>
      <c r="I107" s="359"/>
      <c r="J107" s="359"/>
      <c r="K107" s="359"/>
      <c r="L107" s="359"/>
      <c r="M107" s="359"/>
      <c r="N107" s="359"/>
      <c r="O107" s="359"/>
      <c r="P107" s="359"/>
      <c r="Q107" s="359"/>
      <c r="R107" s="359"/>
    </row>
    <row r="108" spans="1:18">
      <c r="A108" s="359"/>
      <c r="B108" s="359"/>
      <c r="C108" s="359"/>
      <c r="D108" s="359"/>
      <c r="E108" s="359"/>
      <c r="F108" s="359"/>
      <c r="G108" s="359"/>
      <c r="H108" s="359"/>
      <c r="I108" s="359"/>
      <c r="J108" s="359"/>
      <c r="K108" s="359"/>
      <c r="L108" s="359"/>
      <c r="M108" s="359"/>
      <c r="N108" s="359"/>
      <c r="O108" s="359"/>
      <c r="P108" s="359"/>
      <c r="Q108" s="359"/>
      <c r="R108" s="359"/>
    </row>
    <row r="109" spans="1:18">
      <c r="A109" s="359"/>
      <c r="B109" s="359"/>
      <c r="C109" s="359"/>
      <c r="D109" s="359"/>
      <c r="E109" s="359"/>
      <c r="F109" s="359"/>
      <c r="G109" s="359"/>
      <c r="H109" s="359"/>
      <c r="I109" s="359"/>
      <c r="J109" s="359"/>
      <c r="K109" s="359"/>
      <c r="L109" s="359"/>
      <c r="M109" s="359"/>
      <c r="N109" s="359"/>
      <c r="O109" s="359"/>
      <c r="P109" s="359"/>
      <c r="Q109" s="359"/>
      <c r="R109" s="359"/>
    </row>
    <row r="110" spans="1:18">
      <c r="A110" s="359"/>
      <c r="B110" s="359"/>
      <c r="C110" s="359"/>
      <c r="D110" s="359"/>
      <c r="E110" s="359"/>
      <c r="F110" s="359"/>
      <c r="G110" s="359"/>
      <c r="H110" s="359"/>
      <c r="I110" s="359"/>
      <c r="J110" s="359"/>
      <c r="K110" s="359"/>
      <c r="L110" s="359"/>
      <c r="M110" s="359"/>
      <c r="N110" s="359"/>
      <c r="O110" s="359"/>
      <c r="P110" s="359"/>
      <c r="Q110" s="359"/>
      <c r="R110" s="359"/>
    </row>
    <row r="111" spans="1:18">
      <c r="A111" s="359"/>
      <c r="B111" s="359"/>
      <c r="C111" s="359"/>
      <c r="D111" s="359"/>
      <c r="E111" s="359"/>
      <c r="F111" s="359"/>
      <c r="G111" s="359"/>
      <c r="H111" s="359"/>
      <c r="I111" s="359"/>
      <c r="J111" s="359"/>
      <c r="K111" s="359"/>
      <c r="L111" s="359"/>
      <c r="M111" s="359"/>
      <c r="N111" s="359"/>
      <c r="O111" s="359"/>
      <c r="P111" s="359"/>
      <c r="Q111" s="359"/>
      <c r="R111" s="359"/>
    </row>
    <row r="112" spans="1:18">
      <c r="A112" s="359"/>
      <c r="B112" s="359"/>
      <c r="C112" s="359"/>
      <c r="D112" s="359"/>
      <c r="E112" s="359"/>
      <c r="F112" s="359"/>
      <c r="G112" s="359"/>
      <c r="H112" s="359"/>
      <c r="I112" s="359"/>
      <c r="J112" s="359"/>
      <c r="K112" s="359"/>
      <c r="L112" s="359"/>
      <c r="M112" s="359"/>
      <c r="N112" s="359"/>
      <c r="O112" s="359"/>
      <c r="P112" s="359"/>
      <c r="Q112" s="359"/>
      <c r="R112" s="359"/>
    </row>
    <row r="113" spans="1:18">
      <c r="A113" s="359"/>
      <c r="B113" s="359"/>
      <c r="C113" s="359"/>
      <c r="D113" s="359"/>
      <c r="E113" s="359"/>
      <c r="F113" s="359"/>
      <c r="G113" s="359"/>
      <c r="H113" s="359"/>
      <c r="I113" s="359"/>
      <c r="J113" s="359"/>
      <c r="K113" s="359"/>
      <c r="L113" s="359"/>
      <c r="M113" s="359"/>
      <c r="N113" s="359"/>
      <c r="O113" s="359"/>
      <c r="P113" s="359"/>
      <c r="Q113" s="359"/>
      <c r="R113" s="359"/>
    </row>
    <row r="114" spans="1:18">
      <c r="A114" s="359"/>
      <c r="B114" s="359"/>
      <c r="C114" s="359"/>
      <c r="D114" s="359"/>
      <c r="E114" s="359"/>
      <c r="F114" s="359"/>
      <c r="G114" s="359"/>
      <c r="H114" s="359"/>
      <c r="I114" s="359"/>
      <c r="J114" s="359"/>
      <c r="K114" s="359"/>
      <c r="L114" s="359"/>
      <c r="M114" s="359"/>
      <c r="N114" s="359"/>
      <c r="O114" s="359"/>
      <c r="P114" s="359"/>
      <c r="Q114" s="359"/>
      <c r="R114" s="359"/>
    </row>
    <row r="115" spans="1:18">
      <c r="A115" s="359"/>
      <c r="B115" s="359"/>
      <c r="C115" s="359"/>
      <c r="D115" s="359"/>
      <c r="E115" s="359"/>
      <c r="F115" s="359"/>
      <c r="G115" s="359"/>
      <c r="H115" s="359"/>
      <c r="I115" s="359"/>
      <c r="J115" s="359"/>
      <c r="K115" s="359"/>
      <c r="L115" s="359"/>
      <c r="M115" s="359"/>
      <c r="N115" s="359"/>
      <c r="O115" s="359"/>
      <c r="P115" s="359"/>
      <c r="Q115" s="359"/>
      <c r="R115" s="359"/>
    </row>
    <row r="116" spans="1:18">
      <c r="A116" s="359"/>
      <c r="B116" s="359"/>
      <c r="C116" s="359"/>
      <c r="D116" s="359"/>
      <c r="E116" s="359"/>
      <c r="F116" s="359"/>
      <c r="G116" s="359"/>
      <c r="H116" s="359"/>
      <c r="I116" s="359"/>
      <c r="J116" s="359"/>
      <c r="K116" s="359"/>
      <c r="L116" s="359"/>
      <c r="M116" s="359"/>
      <c r="N116" s="359"/>
      <c r="O116" s="359"/>
      <c r="P116" s="359"/>
      <c r="Q116" s="359"/>
      <c r="R116" s="359"/>
    </row>
    <row r="117" spans="1:18">
      <c r="A117" s="359"/>
      <c r="B117" s="359"/>
      <c r="C117" s="359"/>
      <c r="D117" s="359"/>
      <c r="E117" s="359"/>
      <c r="F117" s="359"/>
      <c r="G117" s="359"/>
      <c r="H117" s="359"/>
      <c r="I117" s="359"/>
      <c r="J117" s="359"/>
      <c r="K117" s="359"/>
      <c r="L117" s="359"/>
      <c r="M117" s="359"/>
      <c r="N117" s="359"/>
      <c r="O117" s="359"/>
      <c r="P117" s="359"/>
      <c r="Q117" s="359"/>
      <c r="R117" s="359"/>
    </row>
    <row r="118" spans="1:18">
      <c r="A118" s="359"/>
      <c r="B118" s="359"/>
      <c r="C118" s="359"/>
      <c r="D118" s="359"/>
      <c r="E118" s="359"/>
      <c r="F118" s="359"/>
      <c r="G118" s="359"/>
      <c r="H118" s="359"/>
      <c r="I118" s="359"/>
      <c r="J118" s="359"/>
      <c r="K118" s="359"/>
      <c r="L118" s="359"/>
      <c r="M118" s="359"/>
      <c r="N118" s="359"/>
      <c r="O118" s="359"/>
      <c r="P118" s="359"/>
      <c r="Q118" s="359"/>
      <c r="R118" s="359"/>
    </row>
    <row r="119" spans="1:18">
      <c r="A119" s="359"/>
      <c r="B119" s="359"/>
      <c r="C119" s="359"/>
      <c r="D119" s="359"/>
      <c r="E119" s="359"/>
      <c r="F119" s="359"/>
      <c r="G119" s="359"/>
      <c r="H119" s="359"/>
      <c r="I119" s="359"/>
      <c r="J119" s="359"/>
      <c r="K119" s="359"/>
      <c r="L119" s="359"/>
      <c r="M119" s="359"/>
      <c r="N119" s="359"/>
      <c r="O119" s="359"/>
      <c r="P119" s="359"/>
      <c r="Q119" s="359"/>
      <c r="R119" s="359"/>
    </row>
    <row r="120" spans="1:18">
      <c r="A120" s="359"/>
      <c r="B120" s="359"/>
      <c r="C120" s="359"/>
      <c r="D120" s="359"/>
      <c r="E120" s="359"/>
      <c r="F120" s="359"/>
      <c r="G120" s="359"/>
      <c r="H120" s="359"/>
      <c r="I120" s="359"/>
      <c r="J120" s="359"/>
      <c r="K120" s="359"/>
      <c r="L120" s="359"/>
      <c r="M120" s="359"/>
      <c r="N120" s="359"/>
      <c r="O120" s="359"/>
      <c r="P120" s="359"/>
      <c r="Q120" s="359"/>
      <c r="R120" s="359"/>
    </row>
    <row r="121" spans="1:18">
      <c r="A121" s="359"/>
      <c r="B121" s="359"/>
      <c r="C121" s="359"/>
      <c r="D121" s="359"/>
      <c r="E121" s="359"/>
      <c r="F121" s="359"/>
      <c r="G121" s="359"/>
      <c r="H121" s="359"/>
      <c r="I121" s="359"/>
      <c r="J121" s="359"/>
      <c r="K121" s="359"/>
      <c r="L121" s="359"/>
      <c r="M121" s="359"/>
      <c r="N121" s="359"/>
      <c r="O121" s="359"/>
      <c r="P121" s="359"/>
      <c r="Q121" s="359"/>
      <c r="R121" s="359"/>
    </row>
    <row r="122" spans="1:18">
      <c r="A122" s="359"/>
      <c r="B122" s="359"/>
      <c r="C122" s="359"/>
      <c r="D122" s="359"/>
      <c r="E122" s="359"/>
      <c r="F122" s="359"/>
      <c r="G122" s="359"/>
      <c r="H122" s="359"/>
      <c r="I122" s="359"/>
      <c r="J122" s="359"/>
      <c r="K122" s="359"/>
      <c r="L122" s="359"/>
      <c r="M122" s="359"/>
      <c r="N122" s="359"/>
      <c r="O122" s="359"/>
      <c r="P122" s="359"/>
      <c r="Q122" s="359"/>
      <c r="R122" s="359"/>
    </row>
    <row r="123" spans="1:18">
      <c r="A123" s="359"/>
      <c r="B123" s="359"/>
      <c r="C123" s="359"/>
      <c r="D123" s="359"/>
      <c r="E123" s="359"/>
      <c r="F123" s="359"/>
      <c r="G123" s="359"/>
      <c r="H123" s="359"/>
      <c r="I123" s="359"/>
      <c r="J123" s="359"/>
      <c r="K123" s="359"/>
      <c r="L123" s="359"/>
      <c r="M123" s="359"/>
      <c r="N123" s="359"/>
      <c r="O123" s="359"/>
      <c r="P123" s="359"/>
      <c r="Q123" s="359"/>
      <c r="R123" s="359"/>
    </row>
    <row r="124" spans="1:18">
      <c r="A124" s="359"/>
      <c r="B124" s="359"/>
      <c r="C124" s="359"/>
      <c r="D124" s="359"/>
      <c r="E124" s="359"/>
      <c r="F124" s="359"/>
      <c r="G124" s="359"/>
      <c r="H124" s="359"/>
      <c r="I124" s="359"/>
      <c r="J124" s="359"/>
      <c r="K124" s="359"/>
      <c r="L124" s="359"/>
      <c r="M124" s="359"/>
      <c r="N124" s="359"/>
      <c r="O124" s="359"/>
      <c r="P124" s="359"/>
      <c r="Q124" s="359"/>
      <c r="R124" s="359"/>
    </row>
    <row r="125" spans="1:18">
      <c r="A125" s="359"/>
      <c r="B125" s="359"/>
      <c r="C125" s="359"/>
      <c r="D125" s="359"/>
      <c r="E125" s="359"/>
      <c r="F125" s="359"/>
      <c r="G125" s="359"/>
      <c r="H125" s="359"/>
      <c r="I125" s="359"/>
      <c r="J125" s="359"/>
      <c r="K125" s="359"/>
      <c r="L125" s="359"/>
      <c r="M125" s="359"/>
      <c r="N125" s="359"/>
      <c r="O125" s="359"/>
      <c r="P125" s="359"/>
      <c r="Q125" s="359"/>
      <c r="R125" s="359"/>
    </row>
    <row r="126" spans="1:18">
      <c r="A126" s="359"/>
      <c r="B126" s="359"/>
      <c r="C126" s="359"/>
      <c r="D126" s="359"/>
      <c r="E126" s="359"/>
      <c r="F126" s="359"/>
      <c r="G126" s="359"/>
      <c r="H126" s="359"/>
      <c r="I126" s="359"/>
      <c r="J126" s="359"/>
      <c r="K126" s="359"/>
      <c r="L126" s="359"/>
      <c r="M126" s="359"/>
      <c r="N126" s="359"/>
      <c r="O126" s="359"/>
      <c r="P126" s="359"/>
      <c r="Q126" s="359"/>
      <c r="R126" s="359"/>
    </row>
    <row r="127" spans="1:18">
      <c r="A127" s="359"/>
      <c r="B127" s="359"/>
      <c r="C127" s="359"/>
      <c r="D127" s="359"/>
      <c r="E127" s="359"/>
      <c r="F127" s="359"/>
      <c r="G127" s="359"/>
      <c r="H127" s="359"/>
      <c r="I127" s="359"/>
      <c r="J127" s="359"/>
      <c r="K127" s="359"/>
      <c r="L127" s="359"/>
      <c r="M127" s="359"/>
      <c r="N127" s="359"/>
      <c r="O127" s="359"/>
      <c r="P127" s="359"/>
      <c r="Q127" s="359"/>
      <c r="R127" s="359"/>
    </row>
    <row r="128" spans="1:18">
      <c r="A128" s="359"/>
      <c r="B128" s="359"/>
      <c r="C128" s="359"/>
      <c r="D128" s="359"/>
      <c r="E128" s="359"/>
      <c r="F128" s="359"/>
      <c r="G128" s="359"/>
      <c r="H128" s="359"/>
      <c r="I128" s="359"/>
      <c r="J128" s="359"/>
      <c r="K128" s="359"/>
      <c r="L128" s="359"/>
      <c r="M128" s="359"/>
      <c r="N128" s="359"/>
      <c r="O128" s="359"/>
      <c r="P128" s="359"/>
      <c r="Q128" s="359"/>
      <c r="R128" s="359"/>
    </row>
    <row r="129" spans="1:18">
      <c r="A129" s="359"/>
      <c r="B129" s="359"/>
      <c r="C129" s="359"/>
      <c r="D129" s="359"/>
      <c r="E129" s="359"/>
      <c r="F129" s="359"/>
      <c r="G129" s="359"/>
      <c r="H129" s="359"/>
      <c r="I129" s="359"/>
      <c r="J129" s="359"/>
      <c r="K129" s="359"/>
      <c r="L129" s="359"/>
      <c r="M129" s="359"/>
      <c r="N129" s="359"/>
      <c r="O129" s="359"/>
      <c r="P129" s="359"/>
      <c r="Q129" s="359"/>
      <c r="R129" s="359"/>
    </row>
    <row r="130" spans="1:18">
      <c r="A130" s="359"/>
      <c r="B130" s="359"/>
      <c r="C130" s="359"/>
      <c r="D130" s="359"/>
      <c r="E130" s="359"/>
      <c r="F130" s="359"/>
      <c r="G130" s="359"/>
      <c r="H130" s="359"/>
      <c r="I130" s="359"/>
      <c r="J130" s="359"/>
      <c r="K130" s="359"/>
      <c r="L130" s="359"/>
      <c r="M130" s="359"/>
      <c r="N130" s="359"/>
      <c r="O130" s="359"/>
      <c r="P130" s="359"/>
      <c r="Q130" s="359"/>
      <c r="R130" s="359"/>
    </row>
    <row r="131" spans="1:18">
      <c r="A131" s="359"/>
      <c r="B131" s="359"/>
      <c r="C131" s="359"/>
      <c r="D131" s="359"/>
      <c r="E131" s="359"/>
      <c r="F131" s="359"/>
      <c r="G131" s="359"/>
      <c r="H131" s="359"/>
      <c r="I131" s="359"/>
      <c r="J131" s="359"/>
      <c r="K131" s="359"/>
      <c r="L131" s="359"/>
      <c r="M131" s="359"/>
      <c r="N131" s="359"/>
      <c r="O131" s="359"/>
      <c r="P131" s="359"/>
      <c r="Q131" s="359"/>
      <c r="R131" s="359"/>
    </row>
    <row r="132" spans="1:18">
      <c r="A132" s="359"/>
      <c r="B132" s="359"/>
      <c r="C132" s="359"/>
      <c r="D132" s="359"/>
      <c r="E132" s="359"/>
      <c r="F132" s="359"/>
      <c r="G132" s="359"/>
      <c r="H132" s="359"/>
      <c r="I132" s="359"/>
      <c r="J132" s="359"/>
      <c r="K132" s="359"/>
      <c r="L132" s="359"/>
      <c r="M132" s="359"/>
      <c r="N132" s="359"/>
      <c r="O132" s="359"/>
      <c r="P132" s="359"/>
      <c r="Q132" s="359"/>
      <c r="R132" s="359"/>
    </row>
    <row r="133" spans="1:18">
      <c r="A133" s="359"/>
      <c r="B133" s="359"/>
      <c r="C133" s="359"/>
      <c r="D133" s="359"/>
      <c r="E133" s="359"/>
      <c r="F133" s="359"/>
      <c r="G133" s="359"/>
      <c r="H133" s="359"/>
      <c r="I133" s="359"/>
      <c r="J133" s="359"/>
      <c r="K133" s="359"/>
      <c r="L133" s="359"/>
      <c r="M133" s="359"/>
      <c r="N133" s="359"/>
      <c r="O133" s="359"/>
      <c r="P133" s="359"/>
      <c r="Q133" s="359"/>
      <c r="R133" s="359"/>
    </row>
    <row r="134" spans="1:18">
      <c r="A134" s="359"/>
      <c r="B134" s="359"/>
      <c r="C134" s="359"/>
      <c r="D134" s="359"/>
      <c r="E134" s="359"/>
      <c r="F134" s="359"/>
      <c r="G134" s="359"/>
      <c r="H134" s="359"/>
      <c r="I134" s="359"/>
      <c r="J134" s="359"/>
      <c r="K134" s="359"/>
      <c r="L134" s="359"/>
      <c r="M134" s="359"/>
      <c r="N134" s="359"/>
      <c r="O134" s="359"/>
      <c r="P134" s="359"/>
      <c r="Q134" s="359"/>
      <c r="R134" s="359"/>
    </row>
    <row r="135" spans="1:18">
      <c r="A135" s="359"/>
      <c r="B135" s="359"/>
      <c r="C135" s="359"/>
      <c r="D135" s="359"/>
      <c r="E135" s="359"/>
      <c r="F135" s="359"/>
      <c r="G135" s="359"/>
      <c r="H135" s="359"/>
      <c r="I135" s="359"/>
      <c r="J135" s="359"/>
      <c r="K135" s="359"/>
      <c r="L135" s="359"/>
      <c r="M135" s="359"/>
      <c r="N135" s="359"/>
      <c r="O135" s="359"/>
      <c r="P135" s="359"/>
      <c r="Q135" s="359"/>
      <c r="R135" s="359"/>
    </row>
    <row r="136" spans="1:18">
      <c r="A136" s="359"/>
      <c r="B136" s="359"/>
      <c r="C136" s="359"/>
      <c r="D136" s="359"/>
      <c r="E136" s="359"/>
      <c r="F136" s="359"/>
      <c r="G136" s="359"/>
      <c r="H136" s="359"/>
      <c r="I136" s="359"/>
      <c r="J136" s="359"/>
      <c r="K136" s="359"/>
      <c r="L136" s="359"/>
      <c r="M136" s="359"/>
      <c r="N136" s="359"/>
      <c r="O136" s="359"/>
      <c r="P136" s="359"/>
      <c r="Q136" s="359"/>
      <c r="R136" s="359"/>
    </row>
    <row r="137" spans="1:18">
      <c r="A137" s="359"/>
      <c r="B137" s="359"/>
      <c r="C137" s="359"/>
      <c r="D137" s="359"/>
      <c r="E137" s="359"/>
      <c r="F137" s="359"/>
      <c r="G137" s="359"/>
      <c r="H137" s="359"/>
      <c r="I137" s="359"/>
      <c r="J137" s="359"/>
      <c r="K137" s="359"/>
      <c r="L137" s="359"/>
      <c r="M137" s="359"/>
      <c r="N137" s="359"/>
      <c r="O137" s="359"/>
      <c r="P137" s="359"/>
      <c r="Q137" s="359"/>
      <c r="R137" s="359"/>
    </row>
    <row r="138" spans="1:18">
      <c r="A138" s="359"/>
      <c r="B138" s="359"/>
      <c r="C138" s="359"/>
      <c r="D138" s="359"/>
      <c r="E138" s="359"/>
      <c r="F138" s="359"/>
      <c r="G138" s="359"/>
      <c r="H138" s="359"/>
      <c r="I138" s="359"/>
      <c r="J138" s="359"/>
      <c r="K138" s="359"/>
      <c r="L138" s="359"/>
      <c r="M138" s="359"/>
      <c r="N138" s="359"/>
      <c r="O138" s="359"/>
      <c r="P138" s="359"/>
      <c r="Q138" s="359"/>
      <c r="R138" s="359"/>
    </row>
    <row r="139" spans="1:18">
      <c r="A139" s="359"/>
      <c r="B139" s="359"/>
      <c r="C139" s="359"/>
      <c r="D139" s="359"/>
      <c r="E139" s="359"/>
      <c r="F139" s="359"/>
      <c r="G139" s="359"/>
      <c r="H139" s="359"/>
      <c r="I139" s="359"/>
      <c r="J139" s="359"/>
      <c r="K139" s="359"/>
      <c r="L139" s="359"/>
      <c r="M139" s="359"/>
      <c r="N139" s="359"/>
      <c r="O139" s="359"/>
      <c r="P139" s="359"/>
      <c r="Q139" s="359"/>
      <c r="R139" s="359"/>
    </row>
    <row r="140" spans="1:18">
      <c r="A140" s="359"/>
      <c r="B140" s="359"/>
      <c r="C140" s="359"/>
      <c r="D140" s="359"/>
      <c r="E140" s="359"/>
      <c r="F140" s="359"/>
      <c r="G140" s="359"/>
      <c r="H140" s="359"/>
      <c r="I140" s="359"/>
      <c r="J140" s="359"/>
      <c r="K140" s="359"/>
      <c r="L140" s="359"/>
      <c r="M140" s="359"/>
      <c r="N140" s="359"/>
      <c r="O140" s="359"/>
      <c r="P140" s="359"/>
      <c r="Q140" s="359"/>
      <c r="R140" s="359"/>
    </row>
    <row r="141" spans="1:18">
      <c r="A141" s="359"/>
      <c r="B141" s="359"/>
      <c r="C141" s="359"/>
      <c r="D141" s="359"/>
      <c r="E141" s="359"/>
      <c r="F141" s="359"/>
      <c r="G141" s="359"/>
      <c r="H141" s="359"/>
      <c r="I141" s="359"/>
      <c r="J141" s="359"/>
      <c r="K141" s="359"/>
      <c r="L141" s="359"/>
      <c r="M141" s="359"/>
      <c r="N141" s="359"/>
      <c r="O141" s="359"/>
      <c r="P141" s="359"/>
      <c r="Q141" s="359"/>
      <c r="R141" s="359"/>
    </row>
    <row r="142" spans="1:18">
      <c r="A142" s="359"/>
      <c r="B142" s="359"/>
      <c r="C142" s="359"/>
      <c r="D142" s="359"/>
      <c r="E142" s="359"/>
      <c r="F142" s="359"/>
      <c r="G142" s="359"/>
      <c r="H142" s="359"/>
      <c r="I142" s="359"/>
      <c r="J142" s="359"/>
      <c r="K142" s="359"/>
      <c r="L142" s="359"/>
      <c r="M142" s="359"/>
      <c r="N142" s="359"/>
      <c r="O142" s="359"/>
      <c r="P142" s="359"/>
      <c r="Q142" s="359"/>
      <c r="R142" s="359"/>
    </row>
    <row r="143" spans="1:18">
      <c r="A143" s="359"/>
      <c r="B143" s="359"/>
      <c r="C143" s="359"/>
      <c r="D143" s="359"/>
      <c r="E143" s="359"/>
      <c r="F143" s="359"/>
      <c r="G143" s="359"/>
      <c r="H143" s="359"/>
      <c r="I143" s="359"/>
      <c r="J143" s="359"/>
      <c r="K143" s="359"/>
      <c r="L143" s="359"/>
      <c r="M143" s="359"/>
      <c r="N143" s="359"/>
      <c r="O143" s="359"/>
      <c r="P143" s="359"/>
      <c r="Q143" s="359"/>
      <c r="R143" s="359"/>
    </row>
    <row r="144" spans="1:18">
      <c r="A144" s="359"/>
      <c r="B144" s="359"/>
      <c r="C144" s="359"/>
      <c r="D144" s="359"/>
      <c r="E144" s="359"/>
      <c r="F144" s="359"/>
      <c r="G144" s="359"/>
      <c r="H144" s="359"/>
      <c r="I144" s="359"/>
      <c r="J144" s="359"/>
      <c r="K144" s="359"/>
      <c r="L144" s="359"/>
      <c r="M144" s="359"/>
      <c r="N144" s="359"/>
      <c r="O144" s="359"/>
      <c r="P144" s="359"/>
      <c r="Q144" s="359"/>
      <c r="R144" s="359"/>
    </row>
    <row r="145" spans="1:18">
      <c r="A145" s="359"/>
      <c r="B145" s="359"/>
      <c r="C145" s="359"/>
      <c r="D145" s="359"/>
      <c r="E145" s="359"/>
      <c r="F145" s="359"/>
      <c r="G145" s="359"/>
      <c r="H145" s="359"/>
      <c r="I145" s="359"/>
      <c r="J145" s="359"/>
      <c r="K145" s="359"/>
      <c r="L145" s="359"/>
      <c r="M145" s="359"/>
      <c r="N145" s="359"/>
      <c r="O145" s="359"/>
      <c r="P145" s="359"/>
      <c r="Q145" s="359"/>
      <c r="R145" s="359"/>
    </row>
    <row r="146" spans="1:18">
      <c r="A146" s="359"/>
      <c r="B146" s="359"/>
      <c r="C146" s="359"/>
      <c r="D146" s="359"/>
      <c r="E146" s="359"/>
      <c r="F146" s="359"/>
      <c r="G146" s="359"/>
      <c r="H146" s="359"/>
      <c r="I146" s="359"/>
      <c r="J146" s="359"/>
      <c r="K146" s="359"/>
      <c r="L146" s="359"/>
      <c r="M146" s="359"/>
      <c r="N146" s="359"/>
      <c r="O146" s="359"/>
      <c r="P146" s="359"/>
      <c r="Q146" s="359"/>
      <c r="R146" s="359"/>
    </row>
    <row r="147" spans="1:18">
      <c r="A147" s="359"/>
      <c r="B147" s="359"/>
      <c r="C147" s="359"/>
      <c r="D147" s="359"/>
      <c r="E147" s="359"/>
      <c r="F147" s="359"/>
      <c r="G147" s="359"/>
      <c r="H147" s="359"/>
      <c r="I147" s="359"/>
      <c r="J147" s="359"/>
      <c r="K147" s="359"/>
      <c r="L147" s="359"/>
      <c r="M147" s="359"/>
      <c r="N147" s="359"/>
      <c r="O147" s="359"/>
      <c r="P147" s="359"/>
      <c r="Q147" s="359"/>
      <c r="R147" s="359"/>
    </row>
    <row r="148" spans="1:18">
      <c r="A148" s="359"/>
      <c r="B148" s="359"/>
      <c r="C148" s="359"/>
      <c r="D148" s="359"/>
      <c r="E148" s="359"/>
      <c r="F148" s="359"/>
      <c r="G148" s="359"/>
      <c r="H148" s="359"/>
      <c r="I148" s="359"/>
      <c r="J148" s="359"/>
      <c r="K148" s="359"/>
      <c r="L148" s="359"/>
      <c r="M148" s="359"/>
      <c r="N148" s="359"/>
      <c r="O148" s="359"/>
      <c r="P148" s="359"/>
      <c r="Q148" s="359"/>
      <c r="R148" s="359"/>
    </row>
    <row r="149" spans="1:18">
      <c r="A149" s="359"/>
      <c r="B149" s="359"/>
      <c r="C149" s="359"/>
      <c r="D149" s="359"/>
      <c r="E149" s="359"/>
      <c r="F149" s="359"/>
      <c r="G149" s="359"/>
      <c r="H149" s="359"/>
      <c r="I149" s="359"/>
      <c r="J149" s="359"/>
      <c r="K149" s="359"/>
      <c r="L149" s="359"/>
      <c r="M149" s="359"/>
      <c r="N149" s="359"/>
      <c r="O149" s="359"/>
      <c r="P149" s="359"/>
      <c r="Q149" s="359"/>
      <c r="R149" s="359"/>
    </row>
    <row r="150" spans="1:18">
      <c r="A150" s="359"/>
      <c r="B150" s="359"/>
      <c r="C150" s="359"/>
      <c r="D150" s="359"/>
      <c r="E150" s="359"/>
      <c r="F150" s="359"/>
      <c r="G150" s="359"/>
      <c r="H150" s="359"/>
      <c r="I150" s="359"/>
      <c r="J150" s="359"/>
      <c r="K150" s="359"/>
      <c r="L150" s="359"/>
      <c r="M150" s="359"/>
      <c r="N150" s="359"/>
      <c r="O150" s="359"/>
      <c r="P150" s="359"/>
      <c r="Q150" s="359"/>
      <c r="R150" s="359"/>
    </row>
    <row r="151" spans="1:18">
      <c r="A151" s="359"/>
      <c r="B151" s="359"/>
      <c r="C151" s="359"/>
      <c r="D151" s="359"/>
      <c r="E151" s="359"/>
      <c r="F151" s="359"/>
      <c r="G151" s="359"/>
      <c r="H151" s="359"/>
      <c r="I151" s="359"/>
      <c r="J151" s="359"/>
      <c r="K151" s="359"/>
      <c r="L151" s="359"/>
      <c r="M151" s="359"/>
      <c r="N151" s="359"/>
      <c r="O151" s="359"/>
      <c r="P151" s="359"/>
      <c r="Q151" s="359"/>
      <c r="R151" s="359"/>
    </row>
    <row r="152" spans="1:18">
      <c r="A152" s="359"/>
      <c r="B152" s="359"/>
      <c r="C152" s="359"/>
      <c r="D152" s="359"/>
      <c r="E152" s="359"/>
      <c r="F152" s="359"/>
      <c r="G152" s="359"/>
      <c r="H152" s="359"/>
      <c r="I152" s="359"/>
      <c r="J152" s="359"/>
      <c r="K152" s="359"/>
      <c r="L152" s="359"/>
      <c r="M152" s="359"/>
      <c r="N152" s="359"/>
      <c r="O152" s="359"/>
      <c r="P152" s="359"/>
      <c r="Q152" s="359"/>
      <c r="R152" s="359"/>
    </row>
    <row r="153" spans="1:18">
      <c r="A153" s="359"/>
      <c r="B153" s="359"/>
      <c r="C153" s="359"/>
      <c r="D153" s="359"/>
      <c r="E153" s="359"/>
      <c r="F153" s="359"/>
      <c r="G153" s="359"/>
      <c r="H153" s="359"/>
      <c r="I153" s="359"/>
      <c r="J153" s="359"/>
      <c r="K153" s="359"/>
      <c r="L153" s="359"/>
      <c r="M153" s="359"/>
      <c r="N153" s="359"/>
      <c r="O153" s="359"/>
      <c r="P153" s="359"/>
      <c r="Q153" s="359"/>
      <c r="R153" s="359"/>
    </row>
    <row r="154" spans="1:18">
      <c r="A154" s="359"/>
      <c r="B154" s="359"/>
      <c r="C154" s="359"/>
      <c r="D154" s="359"/>
      <c r="E154" s="359"/>
      <c r="F154" s="359"/>
      <c r="G154" s="359"/>
      <c r="H154" s="359"/>
      <c r="I154" s="359"/>
      <c r="J154" s="359"/>
      <c r="K154" s="359"/>
      <c r="L154" s="359"/>
      <c r="M154" s="359"/>
      <c r="N154" s="359"/>
      <c r="O154" s="359"/>
      <c r="P154" s="359"/>
      <c r="Q154" s="359"/>
      <c r="R154" s="359"/>
    </row>
    <row r="155" spans="1:18">
      <c r="A155" s="359"/>
      <c r="B155" s="359"/>
      <c r="C155" s="359"/>
      <c r="D155" s="359"/>
      <c r="E155" s="359"/>
      <c r="F155" s="359"/>
      <c r="G155" s="359"/>
      <c r="H155" s="359"/>
      <c r="I155" s="359"/>
      <c r="J155" s="359"/>
      <c r="K155" s="359"/>
      <c r="L155" s="359"/>
      <c r="M155" s="359"/>
      <c r="N155" s="359"/>
      <c r="O155" s="359"/>
      <c r="P155" s="359"/>
      <c r="Q155" s="359"/>
      <c r="R155" s="359"/>
    </row>
    <row r="156" spans="1:18">
      <c r="A156" s="359"/>
      <c r="B156" s="359"/>
      <c r="C156" s="359"/>
      <c r="D156" s="359"/>
      <c r="E156" s="359"/>
      <c r="F156" s="359"/>
      <c r="G156" s="359"/>
      <c r="H156" s="359"/>
      <c r="I156" s="359"/>
      <c r="J156" s="359"/>
      <c r="K156" s="359"/>
      <c r="L156" s="359"/>
      <c r="M156" s="359"/>
      <c r="N156" s="359"/>
      <c r="O156" s="359"/>
      <c r="P156" s="359"/>
      <c r="Q156" s="359"/>
      <c r="R156" s="359"/>
    </row>
    <row r="157" spans="1:18">
      <c r="A157" s="359"/>
      <c r="B157" s="359"/>
      <c r="C157" s="359"/>
      <c r="D157" s="359"/>
      <c r="E157" s="359"/>
      <c r="F157" s="359"/>
      <c r="G157" s="359"/>
      <c r="H157" s="359"/>
      <c r="I157" s="359"/>
      <c r="J157" s="359"/>
      <c r="K157" s="359"/>
      <c r="L157" s="359"/>
      <c r="M157" s="359"/>
      <c r="N157" s="359"/>
      <c r="O157" s="359"/>
      <c r="P157" s="359"/>
      <c r="Q157" s="359"/>
      <c r="R157" s="359"/>
    </row>
    <row r="158" spans="1:18">
      <c r="A158" s="359"/>
      <c r="B158" s="359"/>
      <c r="C158" s="359"/>
      <c r="D158" s="359"/>
      <c r="E158" s="359"/>
      <c r="F158" s="359"/>
      <c r="G158" s="359"/>
      <c r="H158" s="359"/>
      <c r="I158" s="359"/>
      <c r="J158" s="359"/>
      <c r="K158" s="359"/>
      <c r="L158" s="359"/>
      <c r="M158" s="359"/>
      <c r="N158" s="359"/>
      <c r="O158" s="359"/>
      <c r="P158" s="359"/>
      <c r="Q158" s="359"/>
      <c r="R158" s="359"/>
    </row>
    <row r="159" spans="1:18">
      <c r="A159" s="359"/>
      <c r="B159" s="359"/>
      <c r="C159" s="359"/>
      <c r="D159" s="359"/>
      <c r="E159" s="359"/>
      <c r="F159" s="359"/>
      <c r="G159" s="359"/>
      <c r="H159" s="359"/>
      <c r="I159" s="359"/>
      <c r="J159" s="359"/>
      <c r="K159" s="359"/>
      <c r="L159" s="359"/>
      <c r="M159" s="359"/>
      <c r="N159" s="359"/>
      <c r="O159" s="359"/>
      <c r="P159" s="359"/>
      <c r="Q159" s="359"/>
      <c r="R159" s="359"/>
    </row>
    <row r="160" spans="1:18">
      <c r="A160" s="359"/>
      <c r="B160" s="359"/>
      <c r="C160" s="359"/>
      <c r="D160" s="359"/>
      <c r="E160" s="359"/>
      <c r="F160" s="359"/>
      <c r="G160" s="359"/>
      <c r="H160" s="359"/>
      <c r="I160" s="359"/>
      <c r="J160" s="359"/>
      <c r="K160" s="359"/>
      <c r="L160" s="359"/>
      <c r="M160" s="359"/>
      <c r="N160" s="359"/>
      <c r="O160" s="359"/>
      <c r="P160" s="359"/>
      <c r="Q160" s="359"/>
      <c r="R160" s="359"/>
    </row>
    <row r="161" spans="1:18">
      <c r="A161" s="359"/>
      <c r="B161" s="359"/>
      <c r="C161" s="359"/>
      <c r="D161" s="359"/>
      <c r="E161" s="359"/>
      <c r="F161" s="359"/>
      <c r="G161" s="359"/>
      <c r="H161" s="359"/>
      <c r="I161" s="359"/>
      <c r="J161" s="359"/>
      <c r="K161" s="359"/>
      <c r="L161" s="359"/>
      <c r="M161" s="359"/>
      <c r="N161" s="359"/>
      <c r="O161" s="359"/>
      <c r="P161" s="359"/>
      <c r="Q161" s="359"/>
      <c r="R161" s="359"/>
    </row>
    <row r="162" spans="1:18">
      <c r="A162" s="359"/>
      <c r="B162" s="359"/>
      <c r="C162" s="359"/>
      <c r="D162" s="359"/>
      <c r="E162" s="359"/>
      <c r="F162" s="359"/>
      <c r="G162" s="359"/>
      <c r="H162" s="359"/>
      <c r="I162" s="359"/>
      <c r="J162" s="359"/>
      <c r="K162" s="359"/>
      <c r="L162" s="359"/>
      <c r="M162" s="359"/>
      <c r="N162" s="359"/>
      <c r="O162" s="359"/>
      <c r="P162" s="359"/>
      <c r="Q162" s="359"/>
      <c r="R162" s="359"/>
    </row>
    <row r="163" spans="1:18">
      <c r="A163" s="359"/>
      <c r="B163" s="359"/>
      <c r="C163" s="359"/>
      <c r="D163" s="359"/>
      <c r="E163" s="359"/>
      <c r="F163" s="359"/>
      <c r="G163" s="359"/>
      <c r="H163" s="359"/>
      <c r="I163" s="359"/>
      <c r="J163" s="359"/>
      <c r="K163" s="359"/>
      <c r="L163" s="359"/>
      <c r="M163" s="359"/>
      <c r="N163" s="359"/>
      <c r="O163" s="359"/>
      <c r="P163" s="359"/>
      <c r="Q163" s="359"/>
      <c r="R163" s="359"/>
    </row>
    <row r="164" spans="1:18">
      <c r="A164" s="359"/>
      <c r="B164" s="359"/>
      <c r="C164" s="359"/>
      <c r="D164" s="359"/>
      <c r="E164" s="359"/>
      <c r="F164" s="359"/>
      <c r="G164" s="359"/>
      <c r="H164" s="359"/>
      <c r="I164" s="359"/>
      <c r="J164" s="359"/>
      <c r="K164" s="359"/>
      <c r="L164" s="359"/>
      <c r="M164" s="359"/>
      <c r="N164" s="359"/>
      <c r="O164" s="359"/>
      <c r="P164" s="359"/>
      <c r="Q164" s="359"/>
      <c r="R164" s="359"/>
    </row>
    <row r="165" spans="1:18">
      <c r="A165" s="359"/>
      <c r="B165" s="359"/>
      <c r="C165" s="359"/>
      <c r="D165" s="359"/>
      <c r="E165" s="359"/>
      <c r="F165" s="359"/>
      <c r="G165" s="359"/>
      <c r="H165" s="359"/>
      <c r="I165" s="359"/>
      <c r="J165" s="359"/>
      <c r="K165" s="359"/>
      <c r="L165" s="359"/>
      <c r="M165" s="359"/>
      <c r="N165" s="359"/>
      <c r="O165" s="359"/>
      <c r="P165" s="359"/>
      <c r="Q165" s="359"/>
      <c r="R165" s="359"/>
    </row>
    <row r="166" spans="1:18">
      <c r="A166" s="359"/>
      <c r="B166" s="359"/>
      <c r="C166" s="359"/>
      <c r="D166" s="359"/>
      <c r="E166" s="359"/>
      <c r="F166" s="359"/>
      <c r="G166" s="359"/>
      <c r="H166" s="359"/>
      <c r="I166" s="359"/>
      <c r="J166" s="359"/>
      <c r="K166" s="359"/>
      <c r="L166" s="359"/>
      <c r="M166" s="359"/>
      <c r="N166" s="359"/>
      <c r="O166" s="359"/>
      <c r="P166" s="359"/>
      <c r="Q166" s="359"/>
      <c r="R166" s="359"/>
    </row>
    <row r="167" spans="1:18">
      <c r="A167" s="359"/>
      <c r="B167" s="359"/>
      <c r="C167" s="359"/>
      <c r="D167" s="359"/>
      <c r="E167" s="359"/>
      <c r="F167" s="359"/>
      <c r="G167" s="359"/>
      <c r="H167" s="359"/>
      <c r="I167" s="359"/>
      <c r="J167" s="359"/>
      <c r="K167" s="359"/>
      <c r="L167" s="359"/>
      <c r="M167" s="359"/>
      <c r="N167" s="359"/>
      <c r="O167" s="359"/>
      <c r="P167" s="359"/>
      <c r="Q167" s="359"/>
      <c r="R167" s="359"/>
    </row>
    <row r="168" spans="1:18">
      <c r="A168" s="359"/>
      <c r="B168" s="359"/>
      <c r="C168" s="359"/>
      <c r="D168" s="359"/>
      <c r="E168" s="359"/>
      <c r="F168" s="359"/>
      <c r="G168" s="359"/>
      <c r="H168" s="359"/>
      <c r="I168" s="359"/>
      <c r="J168" s="359"/>
      <c r="K168" s="359"/>
      <c r="L168" s="359"/>
      <c r="M168" s="359"/>
      <c r="N168" s="359"/>
      <c r="O168" s="359"/>
      <c r="P168" s="359"/>
      <c r="Q168" s="359"/>
      <c r="R168" s="359"/>
    </row>
    <row r="169" spans="1:18">
      <c r="A169" s="359"/>
      <c r="B169" s="359"/>
      <c r="C169" s="359"/>
      <c r="D169" s="359"/>
      <c r="E169" s="359"/>
      <c r="F169" s="359"/>
      <c r="G169" s="359"/>
      <c r="H169" s="359"/>
      <c r="I169" s="359"/>
      <c r="J169" s="359"/>
      <c r="K169" s="359"/>
      <c r="L169" s="359"/>
      <c r="M169" s="359"/>
      <c r="N169" s="359"/>
      <c r="O169" s="359"/>
      <c r="P169" s="359"/>
      <c r="Q169" s="359"/>
      <c r="R169" s="359"/>
    </row>
    <row r="170" spans="1:18">
      <c r="A170" s="359"/>
      <c r="B170" s="359"/>
      <c r="C170" s="359"/>
      <c r="D170" s="359"/>
      <c r="E170" s="359"/>
      <c r="F170" s="359"/>
      <c r="G170" s="359"/>
      <c r="H170" s="359"/>
      <c r="I170" s="359"/>
      <c r="J170" s="359"/>
      <c r="K170" s="359"/>
      <c r="L170" s="359"/>
      <c r="M170" s="359"/>
      <c r="N170" s="359"/>
      <c r="O170" s="359"/>
      <c r="P170" s="359"/>
      <c r="Q170" s="359"/>
      <c r="R170" s="359"/>
    </row>
    <row r="171" spans="1:18">
      <c r="A171" s="359"/>
      <c r="B171" s="359"/>
      <c r="C171" s="359"/>
      <c r="D171" s="359"/>
      <c r="E171" s="359"/>
      <c r="F171" s="359"/>
      <c r="G171" s="359"/>
      <c r="H171" s="359"/>
      <c r="I171" s="359"/>
      <c r="J171" s="359"/>
      <c r="K171" s="359"/>
      <c r="L171" s="359"/>
      <c r="M171" s="359"/>
      <c r="N171" s="359"/>
      <c r="O171" s="359"/>
      <c r="P171" s="359"/>
      <c r="Q171" s="359"/>
      <c r="R171" s="359"/>
    </row>
    <row r="172" spans="1:18">
      <c r="A172" s="359"/>
      <c r="B172" s="359"/>
      <c r="C172" s="359"/>
      <c r="D172" s="359"/>
      <c r="E172" s="359"/>
      <c r="F172" s="359"/>
      <c r="G172" s="359"/>
      <c r="H172" s="359"/>
      <c r="I172" s="359"/>
      <c r="J172" s="359"/>
      <c r="K172" s="359"/>
      <c r="L172" s="359"/>
      <c r="M172" s="359"/>
      <c r="N172" s="359"/>
      <c r="O172" s="359"/>
      <c r="P172" s="359"/>
      <c r="Q172" s="359"/>
      <c r="R172" s="359"/>
    </row>
    <row r="173" spans="1:18">
      <c r="A173" s="359"/>
      <c r="B173" s="359"/>
      <c r="C173" s="359"/>
      <c r="D173" s="359"/>
      <c r="E173" s="359"/>
      <c r="F173" s="359"/>
      <c r="G173" s="359"/>
      <c r="H173" s="359"/>
      <c r="I173" s="359"/>
      <c r="J173" s="359"/>
      <c r="K173" s="359"/>
      <c r="L173" s="359"/>
      <c r="M173" s="359"/>
      <c r="N173" s="359"/>
      <c r="O173" s="359"/>
      <c r="P173" s="359"/>
      <c r="Q173" s="359"/>
      <c r="R173" s="359"/>
    </row>
    <row r="174" spans="1:18">
      <c r="A174" s="359"/>
      <c r="B174" s="359"/>
      <c r="C174" s="359"/>
      <c r="D174" s="359"/>
      <c r="E174" s="359"/>
      <c r="F174" s="359"/>
      <c r="G174" s="359"/>
      <c r="H174" s="359"/>
      <c r="I174" s="359"/>
      <c r="J174" s="359"/>
      <c r="K174" s="359"/>
      <c r="L174" s="359"/>
      <c r="M174" s="359"/>
      <c r="N174" s="359"/>
      <c r="O174" s="359"/>
      <c r="P174" s="359"/>
      <c r="Q174" s="359"/>
      <c r="R174" s="359"/>
    </row>
    <row r="175" spans="1:18">
      <c r="A175" s="359"/>
      <c r="B175" s="359"/>
      <c r="C175" s="359"/>
      <c r="D175" s="359"/>
      <c r="E175" s="359"/>
      <c r="F175" s="359"/>
      <c r="G175" s="359"/>
      <c r="H175" s="359"/>
      <c r="I175" s="359"/>
      <c r="J175" s="359"/>
      <c r="K175" s="359"/>
      <c r="L175" s="359"/>
      <c r="M175" s="359"/>
      <c r="N175" s="359"/>
      <c r="O175" s="359"/>
      <c r="P175" s="359"/>
      <c r="Q175" s="359"/>
      <c r="R175" s="359"/>
    </row>
    <row r="176" spans="1:18">
      <c r="A176" s="359"/>
      <c r="B176" s="359"/>
      <c r="C176" s="359"/>
      <c r="D176" s="359"/>
      <c r="E176" s="359"/>
      <c r="F176" s="359"/>
      <c r="G176" s="359"/>
      <c r="H176" s="359"/>
      <c r="I176" s="359"/>
      <c r="J176" s="359"/>
      <c r="K176" s="359"/>
      <c r="L176" s="359"/>
      <c r="M176" s="359"/>
      <c r="N176" s="359"/>
      <c r="O176" s="359"/>
      <c r="P176" s="359"/>
      <c r="Q176" s="359"/>
      <c r="R176" s="359"/>
    </row>
    <row r="177" spans="1:18">
      <c r="A177" s="359"/>
      <c r="B177" s="359"/>
      <c r="C177" s="359"/>
      <c r="D177" s="359"/>
      <c r="E177" s="359"/>
      <c r="F177" s="359"/>
      <c r="G177" s="359"/>
      <c r="H177" s="359"/>
      <c r="I177" s="359"/>
      <c r="J177" s="359"/>
      <c r="K177" s="359"/>
      <c r="L177" s="359"/>
      <c r="M177" s="359"/>
      <c r="N177" s="359"/>
      <c r="O177" s="359"/>
      <c r="P177" s="359"/>
      <c r="Q177" s="359"/>
      <c r="R177" s="359"/>
    </row>
    <row r="178" spans="1:18">
      <c r="A178" s="359"/>
      <c r="B178" s="359"/>
      <c r="C178" s="359"/>
      <c r="D178" s="359"/>
      <c r="E178" s="359"/>
      <c r="F178" s="359"/>
      <c r="G178" s="359"/>
      <c r="H178" s="359"/>
      <c r="I178" s="359"/>
      <c r="J178" s="359"/>
      <c r="K178" s="359"/>
      <c r="L178" s="359"/>
      <c r="M178" s="359"/>
      <c r="N178" s="359"/>
      <c r="O178" s="359"/>
      <c r="P178" s="359"/>
      <c r="Q178" s="359"/>
      <c r="R178" s="359"/>
    </row>
    <row r="179" spans="1:18">
      <c r="A179" s="359"/>
      <c r="B179" s="359"/>
      <c r="C179" s="359"/>
      <c r="D179" s="359"/>
      <c r="E179" s="359"/>
      <c r="F179" s="359"/>
      <c r="G179" s="359"/>
      <c r="H179" s="359"/>
      <c r="I179" s="359"/>
      <c r="J179" s="359"/>
      <c r="K179" s="359"/>
      <c r="L179" s="359"/>
      <c r="M179" s="359"/>
      <c r="N179" s="359"/>
      <c r="O179" s="359"/>
      <c r="P179" s="359"/>
      <c r="Q179" s="359"/>
      <c r="R179" s="359"/>
    </row>
    <row r="180" spans="1:18">
      <c r="A180" s="359"/>
      <c r="B180" s="359"/>
      <c r="C180" s="359"/>
      <c r="D180" s="359"/>
      <c r="E180" s="359"/>
      <c r="F180" s="359"/>
      <c r="G180" s="359"/>
      <c r="H180" s="359"/>
      <c r="I180" s="359"/>
      <c r="J180" s="359"/>
      <c r="K180" s="359"/>
      <c r="L180" s="359"/>
      <c r="M180" s="359"/>
      <c r="N180" s="359"/>
      <c r="O180" s="359"/>
      <c r="P180" s="359"/>
      <c r="Q180" s="359"/>
      <c r="R180" s="359"/>
    </row>
    <row r="181" spans="1:18">
      <c r="A181" s="359"/>
      <c r="B181" s="359"/>
      <c r="C181" s="359"/>
      <c r="D181" s="359"/>
      <c r="E181" s="359"/>
      <c r="F181" s="359"/>
      <c r="G181" s="359"/>
      <c r="H181" s="359"/>
      <c r="I181" s="359"/>
      <c r="J181" s="359"/>
      <c r="K181" s="359"/>
      <c r="L181" s="359"/>
      <c r="M181" s="359"/>
      <c r="N181" s="359"/>
      <c r="O181" s="359"/>
      <c r="P181" s="359"/>
      <c r="Q181" s="359"/>
      <c r="R181" s="359"/>
    </row>
    <row r="182" spans="1:18">
      <c r="A182" s="359"/>
      <c r="B182" s="359"/>
      <c r="C182" s="359"/>
      <c r="D182" s="359"/>
      <c r="E182" s="359"/>
      <c r="F182" s="359"/>
      <c r="G182" s="359"/>
      <c r="H182" s="359"/>
      <c r="I182" s="359"/>
      <c r="J182" s="359"/>
      <c r="K182" s="359"/>
      <c r="L182" s="359"/>
      <c r="M182" s="359"/>
      <c r="N182" s="359"/>
      <c r="O182" s="359"/>
      <c r="P182" s="359"/>
      <c r="Q182" s="359"/>
      <c r="R182" s="359"/>
    </row>
    <row r="183" spans="1:18">
      <c r="A183" s="359"/>
      <c r="B183" s="359"/>
      <c r="C183" s="359"/>
      <c r="D183" s="359"/>
      <c r="E183" s="359"/>
      <c r="F183" s="359"/>
      <c r="G183" s="359"/>
      <c r="H183" s="359"/>
      <c r="I183" s="359"/>
      <c r="J183" s="359"/>
      <c r="K183" s="359"/>
      <c r="L183" s="359"/>
      <c r="M183" s="359"/>
      <c r="N183" s="359"/>
      <c r="O183" s="359"/>
      <c r="P183" s="359"/>
      <c r="Q183" s="359"/>
      <c r="R183" s="359"/>
    </row>
    <row r="184" spans="1:18">
      <c r="A184" s="359"/>
      <c r="B184" s="359"/>
      <c r="C184" s="359"/>
      <c r="D184" s="359"/>
      <c r="E184" s="359"/>
      <c r="F184" s="359"/>
      <c r="G184" s="359"/>
      <c r="H184" s="359"/>
      <c r="I184" s="359"/>
      <c r="J184" s="359"/>
      <c r="K184" s="359"/>
      <c r="L184" s="359"/>
      <c r="M184" s="359"/>
      <c r="N184" s="359"/>
      <c r="O184" s="359"/>
      <c r="P184" s="359"/>
      <c r="Q184" s="359"/>
      <c r="R184" s="359"/>
    </row>
    <row r="185" spans="1:18">
      <c r="A185" s="359"/>
      <c r="B185" s="359"/>
      <c r="C185" s="359"/>
      <c r="D185" s="359"/>
      <c r="E185" s="359"/>
      <c r="F185" s="359"/>
      <c r="G185" s="359"/>
      <c r="H185" s="359"/>
      <c r="I185" s="359"/>
      <c r="J185" s="359"/>
      <c r="K185" s="359"/>
      <c r="L185" s="359"/>
      <c r="M185" s="359"/>
      <c r="N185" s="359"/>
      <c r="O185" s="359"/>
      <c r="P185" s="359"/>
      <c r="Q185" s="359"/>
      <c r="R185" s="359"/>
    </row>
    <row r="186" spans="1:18">
      <c r="A186" s="359"/>
      <c r="B186" s="359"/>
      <c r="C186" s="359"/>
      <c r="D186" s="359"/>
      <c r="E186" s="359"/>
      <c r="F186" s="359"/>
      <c r="G186" s="359"/>
      <c r="H186" s="359"/>
      <c r="I186" s="359"/>
      <c r="J186" s="359"/>
      <c r="K186" s="359"/>
      <c r="L186" s="359"/>
      <c r="M186" s="359"/>
      <c r="N186" s="359"/>
      <c r="O186" s="359"/>
      <c r="P186" s="359"/>
      <c r="Q186" s="359"/>
      <c r="R186" s="359"/>
    </row>
    <row r="187" spans="1:18">
      <c r="A187" s="359"/>
      <c r="B187" s="359"/>
      <c r="C187" s="359"/>
      <c r="D187" s="359"/>
      <c r="E187" s="359"/>
      <c r="F187" s="359"/>
      <c r="G187" s="359"/>
      <c r="H187" s="359"/>
      <c r="I187" s="359"/>
      <c r="J187" s="359"/>
      <c r="K187" s="359"/>
      <c r="L187" s="359"/>
      <c r="M187" s="359"/>
      <c r="N187" s="359"/>
      <c r="O187" s="359"/>
      <c r="P187" s="359"/>
      <c r="Q187" s="359"/>
      <c r="R187" s="359"/>
    </row>
    <row r="188" spans="1:18">
      <c r="A188" s="359"/>
      <c r="B188" s="359"/>
      <c r="C188" s="359"/>
      <c r="D188" s="359"/>
      <c r="E188" s="359"/>
      <c r="F188" s="359"/>
      <c r="G188" s="359"/>
      <c r="H188" s="359"/>
      <c r="I188" s="359"/>
      <c r="J188" s="359"/>
      <c r="K188" s="359"/>
      <c r="L188" s="359"/>
      <c r="M188" s="359"/>
      <c r="N188" s="359"/>
      <c r="O188" s="359"/>
      <c r="P188" s="359"/>
      <c r="Q188" s="359"/>
      <c r="R188" s="359"/>
    </row>
    <row r="189" spans="1:18">
      <c r="A189" s="359"/>
      <c r="B189" s="359"/>
      <c r="C189" s="359"/>
      <c r="D189" s="359"/>
      <c r="E189" s="359"/>
      <c r="F189" s="359"/>
      <c r="G189" s="359"/>
      <c r="H189" s="359"/>
      <c r="I189" s="359"/>
      <c r="J189" s="359"/>
      <c r="K189" s="359"/>
      <c r="L189" s="359"/>
      <c r="M189" s="359"/>
      <c r="N189" s="359"/>
      <c r="O189" s="359"/>
      <c r="P189" s="359"/>
      <c r="Q189" s="359"/>
      <c r="R189" s="359"/>
    </row>
    <row r="190" spans="1:18">
      <c r="A190" s="359"/>
      <c r="B190" s="359"/>
      <c r="C190" s="359"/>
      <c r="D190" s="359"/>
      <c r="E190" s="359"/>
      <c r="F190" s="359"/>
      <c r="G190" s="359"/>
      <c r="H190" s="359"/>
      <c r="I190" s="359"/>
      <c r="J190" s="359"/>
      <c r="K190" s="359"/>
      <c r="L190" s="359"/>
      <c r="M190" s="359"/>
      <c r="N190" s="359"/>
      <c r="O190" s="359"/>
      <c r="P190" s="359"/>
      <c r="Q190" s="359"/>
      <c r="R190" s="359"/>
    </row>
    <row r="191" spans="1:18">
      <c r="A191" s="359"/>
      <c r="B191" s="359"/>
      <c r="C191" s="359"/>
      <c r="D191" s="359"/>
      <c r="E191" s="359"/>
      <c r="F191" s="359"/>
      <c r="G191" s="359"/>
      <c r="H191" s="359"/>
      <c r="I191" s="359"/>
      <c r="J191" s="359"/>
      <c r="K191" s="359"/>
      <c r="L191" s="359"/>
      <c r="M191" s="359"/>
      <c r="N191" s="359"/>
      <c r="O191" s="359"/>
      <c r="P191" s="359"/>
      <c r="Q191" s="359"/>
      <c r="R191" s="359"/>
    </row>
    <row r="192" spans="1:18">
      <c r="A192" s="359"/>
      <c r="B192" s="359"/>
      <c r="C192" s="359"/>
      <c r="D192" s="359"/>
      <c r="E192" s="359"/>
      <c r="F192" s="359"/>
      <c r="G192" s="359"/>
      <c r="H192" s="359"/>
      <c r="I192" s="359"/>
      <c r="J192" s="359"/>
      <c r="K192" s="359"/>
      <c r="L192" s="359"/>
      <c r="M192" s="359"/>
      <c r="N192" s="359"/>
      <c r="O192" s="359"/>
      <c r="P192" s="359"/>
      <c r="Q192" s="359"/>
      <c r="R192" s="359"/>
    </row>
    <row r="193" spans="1:18">
      <c r="A193" s="359"/>
      <c r="B193" s="359"/>
      <c r="C193" s="359"/>
      <c r="D193" s="359"/>
      <c r="E193" s="359"/>
      <c r="F193" s="359"/>
      <c r="G193" s="359"/>
      <c r="H193" s="359"/>
      <c r="I193" s="359"/>
      <c r="J193" s="359"/>
      <c r="K193" s="359"/>
      <c r="L193" s="359"/>
      <c r="M193" s="359"/>
      <c r="N193" s="359"/>
      <c r="O193" s="359"/>
      <c r="P193" s="359"/>
      <c r="Q193" s="359"/>
      <c r="R193" s="359"/>
    </row>
    <row r="194" spans="1:18">
      <c r="A194" s="359"/>
      <c r="B194" s="359"/>
      <c r="C194" s="359"/>
      <c r="D194" s="359"/>
      <c r="E194" s="359"/>
      <c r="F194" s="359"/>
      <c r="G194" s="359"/>
      <c r="H194" s="359"/>
      <c r="I194" s="359"/>
      <c r="J194" s="359"/>
      <c r="K194" s="359"/>
      <c r="L194" s="359"/>
      <c r="M194" s="359"/>
      <c r="N194" s="359"/>
      <c r="O194" s="359"/>
      <c r="P194" s="359"/>
      <c r="Q194" s="359"/>
      <c r="R194" s="359"/>
    </row>
    <row r="195" spans="1:18">
      <c r="A195" s="359"/>
      <c r="B195" s="359"/>
      <c r="C195" s="359"/>
      <c r="D195" s="359"/>
      <c r="E195" s="359"/>
      <c r="F195" s="359"/>
      <c r="G195" s="359"/>
      <c r="H195" s="359"/>
      <c r="I195" s="359"/>
      <c r="J195" s="359"/>
      <c r="K195" s="359"/>
      <c r="L195" s="359"/>
      <c r="M195" s="359"/>
      <c r="N195" s="359"/>
      <c r="O195" s="359"/>
      <c r="P195" s="359"/>
      <c r="Q195" s="359"/>
      <c r="R195" s="359"/>
    </row>
    <row r="196" spans="1:18">
      <c r="A196" s="359"/>
      <c r="B196" s="359"/>
      <c r="C196" s="359"/>
      <c r="D196" s="359"/>
      <c r="E196" s="359"/>
      <c r="F196" s="359"/>
      <c r="G196" s="359"/>
      <c r="H196" s="359"/>
      <c r="I196" s="359"/>
      <c r="J196" s="359"/>
      <c r="K196" s="359"/>
      <c r="L196" s="359"/>
      <c r="M196" s="359"/>
      <c r="N196" s="359"/>
      <c r="O196" s="359"/>
      <c r="P196" s="359"/>
      <c r="Q196" s="359"/>
      <c r="R196" s="359"/>
    </row>
    <row r="197" spans="1:18">
      <c r="A197" s="359"/>
      <c r="B197" s="359"/>
      <c r="C197" s="359"/>
      <c r="D197" s="359"/>
      <c r="E197" s="359"/>
      <c r="F197" s="359"/>
      <c r="G197" s="359"/>
      <c r="H197" s="359"/>
      <c r="I197" s="359"/>
      <c r="J197" s="359"/>
      <c r="K197" s="359"/>
      <c r="L197" s="359"/>
      <c r="M197" s="359"/>
      <c r="N197" s="359"/>
      <c r="O197" s="359"/>
      <c r="P197" s="359"/>
      <c r="Q197" s="359"/>
      <c r="R197" s="359"/>
    </row>
    <row r="198" spans="1:18">
      <c r="A198" s="359"/>
      <c r="B198" s="359"/>
      <c r="C198" s="359"/>
      <c r="D198" s="359"/>
      <c r="E198" s="359"/>
      <c r="F198" s="359"/>
      <c r="G198" s="359"/>
      <c r="H198" s="359"/>
      <c r="I198" s="359"/>
      <c r="J198" s="359"/>
      <c r="K198" s="359"/>
      <c r="L198" s="359"/>
      <c r="M198" s="359"/>
      <c r="N198" s="359"/>
      <c r="O198" s="359"/>
      <c r="P198" s="359"/>
      <c r="Q198" s="359"/>
      <c r="R198" s="359"/>
    </row>
    <row r="199" spans="1:18">
      <c r="A199" s="359"/>
      <c r="B199" s="359"/>
      <c r="C199" s="359"/>
      <c r="D199" s="359"/>
      <c r="E199" s="359"/>
      <c r="F199" s="359"/>
      <c r="G199" s="359"/>
      <c r="H199" s="359"/>
      <c r="I199" s="359"/>
      <c r="J199" s="359"/>
      <c r="K199" s="359"/>
      <c r="L199" s="359"/>
      <c r="M199" s="359"/>
      <c r="N199" s="359"/>
      <c r="O199" s="359"/>
      <c r="P199" s="359"/>
      <c r="Q199" s="359"/>
      <c r="R199" s="359"/>
    </row>
    <row r="200" spans="1:18">
      <c r="A200" s="359"/>
      <c r="B200" s="359"/>
      <c r="C200" s="359"/>
      <c r="D200" s="359"/>
      <c r="E200" s="359"/>
      <c r="F200" s="359"/>
      <c r="G200" s="359"/>
      <c r="H200" s="359"/>
      <c r="I200" s="359"/>
      <c r="J200" s="359"/>
      <c r="K200" s="359"/>
      <c r="L200" s="359"/>
      <c r="M200" s="359"/>
      <c r="N200" s="359"/>
      <c r="O200" s="359"/>
      <c r="P200" s="359"/>
      <c r="Q200" s="359"/>
      <c r="R200" s="359"/>
    </row>
  </sheetData>
  <mergeCells count="1">
    <mergeCell ref="A4:A5"/>
  </mergeCells>
  <pageMargins left="0.7" right="0.7" top="0.75" bottom="0.75" header="0.3" footer="0.3"/>
  <headerFooter/>
  <picture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workbookViewId="0">
      <selection activeCell="A1" sqref="A1"/>
    </sheetView>
  </sheetViews>
  <sheetFormatPr defaultColWidth="11.0757575757576" defaultRowHeight="15.6"/>
  <cols>
    <col min="1" max="18" width="10" customWidth="1"/>
  </cols>
  <sheetData>
    <row r="1" ht="22.8" spans="1:15">
      <c r="A1" s="127"/>
      <c r="B1" s="128" t="s">
        <v>1098</v>
      </c>
      <c r="C1" s="128"/>
      <c r="D1" s="128"/>
      <c r="E1" s="128"/>
      <c r="F1" s="128"/>
      <c r="G1" s="129"/>
      <c r="H1" s="129"/>
      <c r="I1" s="129"/>
      <c r="J1" s="127"/>
      <c r="K1" s="84"/>
      <c r="L1" s="84"/>
      <c r="M1" s="84"/>
      <c r="N1" s="84"/>
      <c r="O1" s="84"/>
    </row>
    <row r="2" ht="110.4" spans="1:15">
      <c r="A2" s="130" t="s">
        <v>1099</v>
      </c>
      <c r="B2" s="131" t="s">
        <v>1100</v>
      </c>
      <c r="C2" s="131" t="s">
        <v>609</v>
      </c>
      <c r="D2" s="131" t="s">
        <v>385</v>
      </c>
      <c r="E2" s="131" t="s">
        <v>1101</v>
      </c>
      <c r="F2" s="131" t="s">
        <v>1102</v>
      </c>
      <c r="G2" s="132" t="s">
        <v>1103</v>
      </c>
      <c r="H2" s="132" t="s">
        <v>1104</v>
      </c>
      <c r="I2" s="132" t="s">
        <v>1105</v>
      </c>
      <c r="J2" s="132" t="s">
        <v>1106</v>
      </c>
      <c r="K2" s="132" t="s">
        <v>1107</v>
      </c>
      <c r="L2" s="132" t="s">
        <v>1108</v>
      </c>
      <c r="M2" s="132" t="s">
        <v>1109</v>
      </c>
      <c r="N2" s="132" t="s">
        <v>1110</v>
      </c>
      <c r="O2" s="132" t="s">
        <v>1111</v>
      </c>
    </row>
    <row r="3" ht="69" spans="1:15">
      <c r="A3" s="133">
        <v>1</v>
      </c>
      <c r="B3" s="134" t="s">
        <v>1112</v>
      </c>
      <c r="C3" s="134" t="s">
        <v>537</v>
      </c>
      <c r="D3" s="134">
        <v>169.78</v>
      </c>
      <c r="E3" s="134" t="s">
        <v>538</v>
      </c>
      <c r="F3" s="134" t="s">
        <v>692</v>
      </c>
      <c r="G3" s="134" t="s">
        <v>1113</v>
      </c>
      <c r="H3" s="135">
        <v>3209394</v>
      </c>
      <c r="I3" s="135">
        <v>8489000</v>
      </c>
      <c r="J3" s="135">
        <v>15280200</v>
      </c>
      <c r="K3" s="136" t="s">
        <v>1114</v>
      </c>
      <c r="L3" s="135">
        <v>13752180</v>
      </c>
      <c r="M3" s="136" t="s">
        <v>1114</v>
      </c>
      <c r="N3" s="137" t="s">
        <v>1115</v>
      </c>
      <c r="O3" s="135">
        <v>12376962</v>
      </c>
    </row>
    <row r="4" ht="41.4" spans="1:15">
      <c r="A4" s="133">
        <v>2</v>
      </c>
      <c r="B4" s="134" t="s">
        <v>1116</v>
      </c>
      <c r="C4" s="134" t="s">
        <v>537</v>
      </c>
      <c r="D4" s="134">
        <v>1691.11</v>
      </c>
      <c r="E4" s="134" t="s">
        <v>538</v>
      </c>
      <c r="F4" s="134" t="s">
        <v>692</v>
      </c>
      <c r="G4" s="134" t="s">
        <v>1117</v>
      </c>
      <c r="H4" s="135">
        <v>14655920.7</v>
      </c>
      <c r="I4" s="135">
        <v>12000000</v>
      </c>
      <c r="J4" s="135">
        <v>21984430</v>
      </c>
      <c r="K4" s="136" t="s">
        <v>1118</v>
      </c>
      <c r="L4" s="135">
        <v>17587544</v>
      </c>
      <c r="M4" s="136" t="s">
        <v>1118</v>
      </c>
      <c r="N4" s="137" t="s">
        <v>1119</v>
      </c>
      <c r="O4" s="135">
        <v>14070035.2</v>
      </c>
    </row>
    <row r="5" ht="55.2" spans="1:15">
      <c r="A5" s="133">
        <v>3</v>
      </c>
      <c r="B5" s="134" t="s">
        <v>1120</v>
      </c>
      <c r="C5" s="134" t="s">
        <v>537</v>
      </c>
      <c r="D5" s="134">
        <v>182.3</v>
      </c>
      <c r="E5" s="134" t="s">
        <v>538</v>
      </c>
      <c r="F5" s="134" t="s">
        <v>692</v>
      </c>
      <c r="G5" s="134" t="s">
        <v>1121</v>
      </c>
      <c r="H5" s="135">
        <v>5849714.17</v>
      </c>
      <c r="I5" s="135">
        <v>12761000</v>
      </c>
      <c r="J5" s="135">
        <v>16407000</v>
      </c>
      <c r="K5" s="136" t="s">
        <v>1118</v>
      </c>
      <c r="L5" s="137" t="s">
        <v>1122</v>
      </c>
      <c r="M5" s="136" t="s">
        <v>1123</v>
      </c>
      <c r="N5" s="135">
        <v>11813040</v>
      </c>
      <c r="O5" s="136"/>
    </row>
    <row r="6" ht="22.8" spans="1:15">
      <c r="A6" s="138" t="s">
        <v>486</v>
      </c>
      <c r="B6" s="139"/>
      <c r="C6" s="139"/>
      <c r="D6" s="139"/>
      <c r="E6" s="139"/>
      <c r="F6" s="139"/>
      <c r="G6" s="139"/>
      <c r="H6" s="140">
        <v>23715028.87</v>
      </c>
      <c r="I6" s="140">
        <v>33250000</v>
      </c>
      <c r="J6" s="140">
        <v>53671630</v>
      </c>
      <c r="K6" s="141" t="s">
        <v>1124</v>
      </c>
      <c r="L6" s="140">
        <v>44465324</v>
      </c>
      <c r="M6" s="141" t="s">
        <v>1124</v>
      </c>
      <c r="N6" s="140">
        <v>38260037.2</v>
      </c>
      <c r="O6" s="141"/>
    </row>
    <row r="17" spans="9:9">
      <c r="I17" s="47"/>
    </row>
  </sheetData>
  <mergeCells count="1">
    <mergeCell ref="B1:F1"/>
  </mergeCells>
  <pageMargins left="0.7" right="0.7" top="0.75" bottom="0.75" header="0.3" footer="0.3"/>
  <headerFooter/>
  <picture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7"/>
  <sheetViews>
    <sheetView workbookViewId="0">
      <pane ySplit="2" topLeftCell="A3" activePane="bottomLeft" state="frozen"/>
      <selection/>
      <selection pane="bottomLeft" activeCell="A1" sqref="A1:A2"/>
    </sheetView>
  </sheetViews>
  <sheetFormatPr defaultColWidth="11.0757575757576" defaultRowHeight="15.6"/>
  <cols>
    <col min="1" max="4" width="10" customWidth="1"/>
    <col min="5" max="5" width="13.4621212121212" customWidth="1"/>
    <col min="6" max="18" width="10" customWidth="1"/>
  </cols>
  <sheetData>
    <row r="1" spans="1:18">
      <c r="A1" s="79" t="s">
        <v>24</v>
      </c>
      <c r="B1" s="80" t="s">
        <v>1125</v>
      </c>
      <c r="C1" s="80"/>
      <c r="D1" s="80"/>
      <c r="E1" s="81"/>
      <c r="F1" s="79" t="s">
        <v>1126</v>
      </c>
      <c r="G1" s="79"/>
      <c r="H1" s="82" t="s">
        <v>1127</v>
      </c>
      <c r="I1" s="79" t="s">
        <v>1128</v>
      </c>
      <c r="J1" s="83"/>
      <c r="K1" s="84"/>
      <c r="L1" s="84"/>
      <c r="M1" s="84"/>
      <c r="N1" s="85"/>
      <c r="O1" s="86"/>
      <c r="P1" s="86"/>
      <c r="Q1" s="86"/>
      <c r="R1" s="86"/>
    </row>
    <row r="2" ht="93.6" spans="1:18">
      <c r="A2" s="79"/>
      <c r="B2" s="87" t="s">
        <v>595</v>
      </c>
      <c r="C2" s="87" t="s">
        <v>596</v>
      </c>
      <c r="D2" s="87" t="s">
        <v>586</v>
      </c>
      <c r="E2" s="88" t="s">
        <v>383</v>
      </c>
      <c r="F2" s="87" t="s">
        <v>609</v>
      </c>
      <c r="G2" s="87" t="s">
        <v>385</v>
      </c>
      <c r="H2" s="88" t="s">
        <v>1129</v>
      </c>
      <c r="I2" s="79"/>
      <c r="J2" s="87" t="s">
        <v>1130</v>
      </c>
      <c r="K2" s="89" t="s">
        <v>1131</v>
      </c>
      <c r="L2" s="84" t="s">
        <v>1132</v>
      </c>
      <c r="M2" s="84" t="s">
        <v>115</v>
      </c>
      <c r="N2" s="85" t="s">
        <v>1133</v>
      </c>
      <c r="O2" s="86"/>
      <c r="P2" s="86"/>
      <c r="Q2" s="86"/>
      <c r="R2" s="86"/>
    </row>
    <row r="3" ht="30" spans="1:18">
      <c r="A3" s="90">
        <v>1</v>
      </c>
      <c r="B3" s="91" t="s">
        <v>687</v>
      </c>
      <c r="C3" s="91" t="s">
        <v>1134</v>
      </c>
      <c r="D3" s="91" t="s">
        <v>1135</v>
      </c>
      <c r="E3" s="91" t="s">
        <v>1136</v>
      </c>
      <c r="F3" s="91"/>
      <c r="G3" s="91">
        <v>494.67</v>
      </c>
      <c r="H3" s="91">
        <v>3640745.42</v>
      </c>
      <c r="I3" s="92" t="s">
        <v>1137</v>
      </c>
      <c r="J3" s="91" t="s">
        <v>507</v>
      </c>
      <c r="K3" s="84" t="s">
        <v>1138</v>
      </c>
      <c r="L3" s="84"/>
      <c r="M3" s="84"/>
      <c r="N3" s="85"/>
      <c r="O3" s="86"/>
      <c r="P3" s="86"/>
      <c r="Q3" s="86"/>
      <c r="R3" s="86"/>
    </row>
    <row r="4" ht="30" spans="1:18">
      <c r="A4" s="90">
        <v>2</v>
      </c>
      <c r="B4" s="91" t="s">
        <v>687</v>
      </c>
      <c r="C4" s="91" t="s">
        <v>1134</v>
      </c>
      <c r="D4" s="91" t="s">
        <v>1135</v>
      </c>
      <c r="E4" s="91" t="s">
        <v>1139</v>
      </c>
      <c r="F4" s="91"/>
      <c r="G4" s="91">
        <v>89</v>
      </c>
      <c r="H4" s="91">
        <v>647578.6</v>
      </c>
      <c r="I4" s="92" t="s">
        <v>1137</v>
      </c>
      <c r="J4" s="91" t="s">
        <v>507</v>
      </c>
      <c r="K4" s="84" t="s">
        <v>1138</v>
      </c>
      <c r="L4" s="84"/>
      <c r="M4" s="84"/>
      <c r="N4" s="85"/>
      <c r="O4" s="86"/>
      <c r="P4" s="86"/>
      <c r="Q4" s="86"/>
      <c r="R4" s="86"/>
    </row>
    <row r="5" ht="30" spans="1:18">
      <c r="A5" s="90">
        <v>3</v>
      </c>
      <c r="B5" s="91" t="s">
        <v>687</v>
      </c>
      <c r="C5" s="91" t="s">
        <v>1134</v>
      </c>
      <c r="D5" s="91" t="s">
        <v>1135</v>
      </c>
      <c r="E5" s="91" t="s">
        <v>1140</v>
      </c>
      <c r="F5" s="91"/>
      <c r="G5" s="91">
        <v>23</v>
      </c>
      <c r="H5" s="91">
        <v>251550</v>
      </c>
      <c r="I5" s="92" t="s">
        <v>1137</v>
      </c>
      <c r="J5" s="91" t="s">
        <v>129</v>
      </c>
      <c r="K5" s="84" t="s">
        <v>1138</v>
      </c>
      <c r="L5" s="84"/>
      <c r="M5" s="84"/>
      <c r="N5" s="85"/>
      <c r="O5" s="86"/>
      <c r="P5" s="86"/>
      <c r="Q5" s="86"/>
      <c r="R5" s="86"/>
    </row>
    <row r="6" ht="30" spans="1:18">
      <c r="A6" s="90">
        <v>4</v>
      </c>
      <c r="B6" s="91" t="s">
        <v>687</v>
      </c>
      <c r="C6" s="91" t="s">
        <v>1134</v>
      </c>
      <c r="D6" s="91" t="s">
        <v>1135</v>
      </c>
      <c r="E6" s="91" t="s">
        <v>1141</v>
      </c>
      <c r="F6" s="91"/>
      <c r="G6" s="91">
        <v>23</v>
      </c>
      <c r="H6" s="91">
        <v>251550</v>
      </c>
      <c r="I6" s="92" t="s">
        <v>1137</v>
      </c>
      <c r="J6" s="91" t="s">
        <v>129</v>
      </c>
      <c r="K6" s="84" t="s">
        <v>1138</v>
      </c>
      <c r="L6" s="84"/>
      <c r="M6" s="84"/>
      <c r="N6" s="85"/>
      <c r="O6" s="86"/>
      <c r="P6" s="86"/>
      <c r="Q6" s="86"/>
      <c r="R6" s="86"/>
    </row>
    <row r="7" ht="30" spans="1:18">
      <c r="A7" s="90">
        <v>5</v>
      </c>
      <c r="B7" s="91" t="s">
        <v>687</v>
      </c>
      <c r="C7" s="91" t="s">
        <v>1134</v>
      </c>
      <c r="D7" s="91" t="s">
        <v>1135</v>
      </c>
      <c r="E7" s="91" t="s">
        <v>1142</v>
      </c>
      <c r="F7" s="91"/>
      <c r="G7" s="91">
        <v>98</v>
      </c>
      <c r="H7" s="91">
        <v>833319.3</v>
      </c>
      <c r="I7" s="92" t="s">
        <v>1137</v>
      </c>
      <c r="J7" s="91" t="s">
        <v>507</v>
      </c>
      <c r="K7" s="84" t="s">
        <v>1138</v>
      </c>
      <c r="L7" s="84"/>
      <c r="M7" s="84"/>
      <c r="N7" s="85"/>
      <c r="O7" s="86"/>
      <c r="P7" s="86"/>
      <c r="Q7" s="86"/>
      <c r="R7" s="86"/>
    </row>
    <row r="8" ht="30" spans="1:18">
      <c r="A8" s="90">
        <v>6</v>
      </c>
      <c r="B8" s="91" t="s">
        <v>687</v>
      </c>
      <c r="C8" s="91" t="s">
        <v>1134</v>
      </c>
      <c r="D8" s="91" t="s">
        <v>1135</v>
      </c>
      <c r="E8" s="91" t="s">
        <v>1143</v>
      </c>
      <c r="F8" s="91"/>
      <c r="G8" s="91">
        <v>97</v>
      </c>
      <c r="H8" s="91">
        <v>779306.28</v>
      </c>
      <c r="I8" s="92" t="s">
        <v>1137</v>
      </c>
      <c r="J8" s="91" t="s">
        <v>507</v>
      </c>
      <c r="K8" s="84" t="s">
        <v>1138</v>
      </c>
      <c r="L8" s="84"/>
      <c r="M8" s="84"/>
      <c r="N8" s="85"/>
      <c r="O8" s="86"/>
      <c r="P8" s="86"/>
      <c r="Q8" s="86"/>
      <c r="R8" s="86"/>
    </row>
    <row r="9" ht="30" spans="1:18">
      <c r="A9" s="90">
        <v>7</v>
      </c>
      <c r="B9" s="91" t="s">
        <v>687</v>
      </c>
      <c r="C9" s="91" t="s">
        <v>1134</v>
      </c>
      <c r="D9" s="91" t="s">
        <v>1135</v>
      </c>
      <c r="E9" s="91" t="s">
        <v>1144</v>
      </c>
      <c r="F9" s="91"/>
      <c r="G9" s="91">
        <v>934</v>
      </c>
      <c r="H9" s="91">
        <v>1858245.5</v>
      </c>
      <c r="I9" s="92" t="s">
        <v>1137</v>
      </c>
      <c r="J9" s="91" t="s">
        <v>252</v>
      </c>
      <c r="K9" s="84" t="s">
        <v>1138</v>
      </c>
      <c r="L9" s="84"/>
      <c r="M9" s="84"/>
      <c r="N9" s="85"/>
      <c r="O9" s="86"/>
      <c r="P9" s="86"/>
      <c r="Q9" s="86"/>
      <c r="R9" s="86"/>
    </row>
    <row r="10" ht="30" spans="1:18">
      <c r="A10" s="90">
        <v>8</v>
      </c>
      <c r="B10" s="91" t="s">
        <v>687</v>
      </c>
      <c r="C10" s="91" t="s">
        <v>1134</v>
      </c>
      <c r="D10" s="91" t="s">
        <v>1135</v>
      </c>
      <c r="E10" s="91" t="s">
        <v>1145</v>
      </c>
      <c r="F10" s="91"/>
      <c r="G10" s="91">
        <v>630</v>
      </c>
      <c r="H10" s="91">
        <v>493333.21</v>
      </c>
      <c r="I10" s="92" t="s">
        <v>1137</v>
      </c>
      <c r="J10" s="91" t="s">
        <v>252</v>
      </c>
      <c r="K10" s="84" t="s">
        <v>1138</v>
      </c>
      <c r="L10" s="84"/>
      <c r="M10" s="84"/>
      <c r="N10" s="85"/>
      <c r="O10" s="86"/>
      <c r="P10" s="86"/>
      <c r="Q10" s="86"/>
      <c r="R10" s="86"/>
    </row>
    <row r="11" ht="30" spans="1:18">
      <c r="A11" s="90">
        <v>9</v>
      </c>
      <c r="B11" s="91" t="s">
        <v>687</v>
      </c>
      <c r="C11" s="91" t="s">
        <v>1134</v>
      </c>
      <c r="D11" s="91" t="s">
        <v>1135</v>
      </c>
      <c r="E11" s="91" t="s">
        <v>1146</v>
      </c>
      <c r="F11" s="91"/>
      <c r="G11" s="91">
        <v>30</v>
      </c>
      <c r="H11" s="91">
        <v>94300</v>
      </c>
      <c r="I11" s="92" t="s">
        <v>1137</v>
      </c>
      <c r="J11" s="91" t="s">
        <v>507</v>
      </c>
      <c r="K11" s="84" t="s">
        <v>1138</v>
      </c>
      <c r="L11" s="84"/>
      <c r="M11" s="84"/>
      <c r="N11" s="85"/>
      <c r="O11" s="86"/>
      <c r="P11" s="86"/>
      <c r="Q11" s="86"/>
      <c r="R11" s="86"/>
    </row>
    <row r="12" ht="30" spans="1:18">
      <c r="A12" s="90">
        <v>10</v>
      </c>
      <c r="B12" s="91" t="s">
        <v>687</v>
      </c>
      <c r="C12" s="91" t="s">
        <v>1134</v>
      </c>
      <c r="D12" s="91" t="s">
        <v>1135</v>
      </c>
      <c r="E12" s="91" t="s">
        <v>1147</v>
      </c>
      <c r="F12" s="91"/>
      <c r="G12" s="91">
        <v>380</v>
      </c>
      <c r="H12" s="91">
        <v>618822</v>
      </c>
      <c r="I12" s="92" t="s">
        <v>1137</v>
      </c>
      <c r="J12" s="91" t="s">
        <v>507</v>
      </c>
      <c r="K12" s="84" t="s">
        <v>1138</v>
      </c>
      <c r="L12" s="84"/>
      <c r="M12" s="84"/>
      <c r="N12" s="85"/>
      <c r="O12" s="86"/>
      <c r="P12" s="86"/>
      <c r="Q12" s="86"/>
      <c r="R12" s="86"/>
    </row>
    <row r="13" ht="30" spans="1:18">
      <c r="A13" s="90">
        <v>11</v>
      </c>
      <c r="B13" s="91" t="s">
        <v>687</v>
      </c>
      <c r="C13" s="91" t="s">
        <v>1134</v>
      </c>
      <c r="D13" s="91" t="s">
        <v>1135</v>
      </c>
      <c r="E13" s="91" t="s">
        <v>1147</v>
      </c>
      <c r="F13" s="91"/>
      <c r="G13" s="91">
        <v>108</v>
      </c>
      <c r="H13" s="91">
        <v>398842</v>
      </c>
      <c r="I13" s="92" t="s">
        <v>1137</v>
      </c>
      <c r="J13" s="91" t="s">
        <v>507</v>
      </c>
      <c r="K13" s="84" t="s">
        <v>1138</v>
      </c>
      <c r="L13" s="84"/>
      <c r="M13" s="84"/>
      <c r="N13" s="85"/>
      <c r="O13" s="86"/>
      <c r="P13" s="86"/>
      <c r="Q13" s="86"/>
      <c r="R13" s="86"/>
    </row>
    <row r="14" ht="30" spans="1:18">
      <c r="A14" s="90">
        <v>12</v>
      </c>
      <c r="B14" s="91" t="s">
        <v>687</v>
      </c>
      <c r="C14" s="91" t="s">
        <v>1134</v>
      </c>
      <c r="D14" s="91" t="s">
        <v>1135</v>
      </c>
      <c r="E14" s="91" t="s">
        <v>1148</v>
      </c>
      <c r="F14" s="91"/>
      <c r="G14" s="91">
        <v>4009.25</v>
      </c>
      <c r="H14" s="91">
        <v>9004401.44</v>
      </c>
      <c r="I14" s="92" t="s">
        <v>1137</v>
      </c>
      <c r="J14" s="91" t="s">
        <v>252</v>
      </c>
      <c r="K14" s="84" t="s">
        <v>1138</v>
      </c>
      <c r="L14" s="84"/>
      <c r="M14" s="84"/>
      <c r="N14" s="85"/>
      <c r="O14" s="86"/>
      <c r="P14" s="86"/>
      <c r="Q14" s="86"/>
      <c r="R14" s="86"/>
    </row>
    <row r="15" ht="30" spans="1:18">
      <c r="A15" s="90">
        <v>13</v>
      </c>
      <c r="B15" s="91" t="s">
        <v>687</v>
      </c>
      <c r="C15" s="91" t="s">
        <v>1134</v>
      </c>
      <c r="D15" s="91" t="s">
        <v>1135</v>
      </c>
      <c r="E15" s="91" t="s">
        <v>140</v>
      </c>
      <c r="F15" s="91"/>
      <c r="G15" s="91">
        <v>3559</v>
      </c>
      <c r="H15" s="91">
        <v>6373637.01</v>
      </c>
      <c r="I15" s="92" t="s">
        <v>1137</v>
      </c>
      <c r="J15" s="91" t="s">
        <v>252</v>
      </c>
      <c r="K15" s="84" t="s">
        <v>1138</v>
      </c>
      <c r="L15" s="84"/>
      <c r="M15" s="84"/>
      <c r="N15" s="85"/>
      <c r="O15" s="86"/>
      <c r="P15" s="86"/>
      <c r="Q15" s="86"/>
      <c r="R15" s="86"/>
    </row>
    <row r="16" ht="30" spans="1:18">
      <c r="A16" s="90">
        <v>14</v>
      </c>
      <c r="B16" s="91" t="s">
        <v>687</v>
      </c>
      <c r="C16" s="91" t="s">
        <v>1134</v>
      </c>
      <c r="D16" s="91" t="s">
        <v>1135</v>
      </c>
      <c r="E16" s="91" t="s">
        <v>637</v>
      </c>
      <c r="F16" s="91"/>
      <c r="G16" s="91">
        <v>161.7</v>
      </c>
      <c r="H16" s="91">
        <v>1552320</v>
      </c>
      <c r="I16" s="92" t="s">
        <v>1137</v>
      </c>
      <c r="J16" s="91" t="s">
        <v>507</v>
      </c>
      <c r="K16" s="84" t="s">
        <v>1138</v>
      </c>
      <c r="L16" s="84"/>
      <c r="M16" s="84"/>
      <c r="N16" s="85"/>
      <c r="O16" s="86"/>
      <c r="P16" s="86"/>
      <c r="Q16" s="86"/>
      <c r="R16" s="86"/>
    </row>
    <row r="17" ht="30" spans="1:18">
      <c r="A17" s="90">
        <v>15</v>
      </c>
      <c r="B17" s="91" t="s">
        <v>687</v>
      </c>
      <c r="C17" s="91" t="s">
        <v>1134</v>
      </c>
      <c r="D17" s="91" t="s">
        <v>1135</v>
      </c>
      <c r="E17" s="91" t="s">
        <v>637</v>
      </c>
      <c r="F17" s="91"/>
      <c r="G17" s="91">
        <v>119.24</v>
      </c>
      <c r="H17" s="91">
        <v>1144704</v>
      </c>
      <c r="I17" s="92" t="s">
        <v>1137</v>
      </c>
      <c r="J17" s="91" t="s">
        <v>507</v>
      </c>
      <c r="K17" s="84" t="s">
        <v>1138</v>
      </c>
      <c r="L17" s="84"/>
      <c r="M17" s="84"/>
      <c r="N17" s="85"/>
      <c r="O17" s="86"/>
      <c r="P17" s="86"/>
      <c r="Q17" s="86"/>
      <c r="R17" s="86"/>
    </row>
    <row r="18" ht="30" spans="1:18">
      <c r="A18" s="90">
        <v>16</v>
      </c>
      <c r="B18" s="91" t="s">
        <v>687</v>
      </c>
      <c r="C18" s="91" t="s">
        <v>1134</v>
      </c>
      <c r="D18" s="91" t="s">
        <v>1135</v>
      </c>
      <c r="E18" s="91" t="s">
        <v>637</v>
      </c>
      <c r="F18" s="91"/>
      <c r="G18" s="91">
        <v>181.95</v>
      </c>
      <c r="H18" s="91">
        <v>1746720</v>
      </c>
      <c r="I18" s="92" t="s">
        <v>1137</v>
      </c>
      <c r="J18" s="91" t="s">
        <v>507</v>
      </c>
      <c r="K18" s="84" t="s">
        <v>1138</v>
      </c>
      <c r="L18" s="84"/>
      <c r="M18" s="84"/>
      <c r="N18" s="85"/>
      <c r="O18" s="86"/>
      <c r="P18" s="86"/>
      <c r="Q18" s="86"/>
      <c r="R18" s="86"/>
    </row>
    <row r="19" ht="30" spans="1:18">
      <c r="A19" s="90">
        <v>17</v>
      </c>
      <c r="B19" s="91" t="s">
        <v>687</v>
      </c>
      <c r="C19" s="91" t="s">
        <v>1134</v>
      </c>
      <c r="D19" s="91" t="s">
        <v>1135</v>
      </c>
      <c r="E19" s="91" t="s">
        <v>1149</v>
      </c>
      <c r="F19" s="91"/>
      <c r="G19" s="91">
        <v>149.62</v>
      </c>
      <c r="H19" s="91">
        <v>1031779.52</v>
      </c>
      <c r="I19" s="92" t="s">
        <v>1137</v>
      </c>
      <c r="J19" s="91" t="s">
        <v>507</v>
      </c>
      <c r="K19" s="84" t="s">
        <v>1138</v>
      </c>
      <c r="L19" s="84"/>
      <c r="M19" s="84"/>
      <c r="N19" s="85"/>
      <c r="O19" s="86"/>
      <c r="P19" s="86"/>
      <c r="Q19" s="86"/>
      <c r="R19" s="86"/>
    </row>
    <row r="20" ht="30" spans="1:18">
      <c r="A20" s="90">
        <v>18</v>
      </c>
      <c r="B20" s="91" t="s">
        <v>687</v>
      </c>
      <c r="C20" s="91" t="s">
        <v>1134</v>
      </c>
      <c r="D20" s="91" t="s">
        <v>1135</v>
      </c>
      <c r="E20" s="91" t="s">
        <v>1150</v>
      </c>
      <c r="F20" s="91"/>
      <c r="G20" s="91">
        <v>149.38</v>
      </c>
      <c r="H20" s="91">
        <v>1030124.48</v>
      </c>
      <c r="I20" s="92" t="s">
        <v>1137</v>
      </c>
      <c r="J20" s="91" t="s">
        <v>507</v>
      </c>
      <c r="K20" s="84" t="s">
        <v>1138</v>
      </c>
      <c r="L20" s="84"/>
      <c r="M20" s="84"/>
      <c r="N20" s="85"/>
      <c r="O20" s="86"/>
      <c r="P20" s="86"/>
      <c r="Q20" s="86"/>
      <c r="R20" s="86"/>
    </row>
    <row r="21" ht="30" spans="1:18">
      <c r="A21" s="90">
        <v>19</v>
      </c>
      <c r="B21" s="91" t="s">
        <v>687</v>
      </c>
      <c r="C21" s="91" t="s">
        <v>1134</v>
      </c>
      <c r="D21" s="91" t="s">
        <v>1135</v>
      </c>
      <c r="E21" s="91" t="s">
        <v>1151</v>
      </c>
      <c r="F21" s="91"/>
      <c r="G21" s="91">
        <v>149.44</v>
      </c>
      <c r="H21" s="91">
        <v>1030538.24</v>
      </c>
      <c r="I21" s="92" t="s">
        <v>1137</v>
      </c>
      <c r="J21" s="91" t="s">
        <v>507</v>
      </c>
      <c r="K21" s="84" t="s">
        <v>1138</v>
      </c>
      <c r="L21" s="84"/>
      <c r="M21" s="84"/>
      <c r="N21" s="85"/>
      <c r="O21" s="86"/>
      <c r="P21" s="86"/>
      <c r="Q21" s="86"/>
      <c r="R21" s="86"/>
    </row>
    <row r="22" ht="30" spans="1:18">
      <c r="A22" s="90">
        <v>20</v>
      </c>
      <c r="B22" s="91" t="s">
        <v>687</v>
      </c>
      <c r="C22" s="91" t="s">
        <v>1134</v>
      </c>
      <c r="D22" s="91" t="s">
        <v>1135</v>
      </c>
      <c r="E22" s="91" t="s">
        <v>1152</v>
      </c>
      <c r="F22" s="91"/>
      <c r="G22" s="91">
        <v>160.8</v>
      </c>
      <c r="H22" s="91">
        <v>1108876.8</v>
      </c>
      <c r="I22" s="92" t="s">
        <v>1137</v>
      </c>
      <c r="J22" s="91" t="s">
        <v>507</v>
      </c>
      <c r="K22" s="84" t="s">
        <v>1138</v>
      </c>
      <c r="L22" s="84"/>
      <c r="M22" s="84"/>
      <c r="N22" s="85"/>
      <c r="O22" s="86"/>
      <c r="P22" s="86"/>
      <c r="Q22" s="86"/>
      <c r="R22" s="86"/>
    </row>
    <row r="23" ht="30" spans="1:18">
      <c r="A23" s="90">
        <v>21</v>
      </c>
      <c r="B23" s="91" t="s">
        <v>687</v>
      </c>
      <c r="C23" s="91" t="s">
        <v>1134</v>
      </c>
      <c r="D23" s="91" t="s">
        <v>1135</v>
      </c>
      <c r="E23" s="91" t="s">
        <v>1153</v>
      </c>
      <c r="F23" s="91"/>
      <c r="G23" s="91">
        <v>188.96</v>
      </c>
      <c r="H23" s="91">
        <v>2267520</v>
      </c>
      <c r="I23" s="92" t="s">
        <v>1137</v>
      </c>
      <c r="J23" s="91" t="s">
        <v>507</v>
      </c>
      <c r="K23" s="84" t="s">
        <v>1138</v>
      </c>
      <c r="L23" s="84"/>
      <c r="M23" s="84"/>
      <c r="N23" s="85"/>
      <c r="O23" s="86"/>
      <c r="P23" s="86"/>
      <c r="Q23" s="86"/>
      <c r="R23" s="86"/>
    </row>
    <row r="24" ht="30" spans="1:18">
      <c r="A24" s="90">
        <v>22</v>
      </c>
      <c r="B24" s="91" t="s">
        <v>687</v>
      </c>
      <c r="C24" s="91" t="s">
        <v>1134</v>
      </c>
      <c r="D24" s="91" t="s">
        <v>1135</v>
      </c>
      <c r="E24" s="91" t="s">
        <v>1154</v>
      </c>
      <c r="F24" s="91"/>
      <c r="G24" s="91">
        <v>188.42</v>
      </c>
      <c r="H24" s="91">
        <v>2261040</v>
      </c>
      <c r="I24" s="92" t="s">
        <v>1137</v>
      </c>
      <c r="J24" s="91" t="s">
        <v>507</v>
      </c>
      <c r="K24" s="84" t="s">
        <v>1138</v>
      </c>
      <c r="L24" s="84"/>
      <c r="M24" s="84"/>
      <c r="N24" s="85"/>
      <c r="O24" s="86"/>
      <c r="P24" s="86"/>
      <c r="Q24" s="86"/>
      <c r="R24" s="86"/>
    </row>
    <row r="25" ht="30" spans="1:18">
      <c r="A25" s="90">
        <v>23</v>
      </c>
      <c r="B25" s="91" t="s">
        <v>687</v>
      </c>
      <c r="C25" s="91" t="s">
        <v>1134</v>
      </c>
      <c r="D25" s="91" t="s">
        <v>1135</v>
      </c>
      <c r="E25" s="91" t="s">
        <v>1155</v>
      </c>
      <c r="F25" s="91"/>
      <c r="G25" s="91">
        <v>49.56</v>
      </c>
      <c r="H25" s="91">
        <v>592942.4</v>
      </c>
      <c r="I25" s="92" t="s">
        <v>1137</v>
      </c>
      <c r="J25" s="91" t="s">
        <v>507</v>
      </c>
      <c r="K25" s="84" t="s">
        <v>1138</v>
      </c>
      <c r="L25" s="84"/>
      <c r="M25" s="84"/>
      <c r="N25" s="85"/>
      <c r="O25" s="86"/>
      <c r="P25" s="86"/>
      <c r="Q25" s="86"/>
      <c r="R25" s="86"/>
    </row>
    <row r="26" ht="30" spans="1:18">
      <c r="A26" s="90">
        <v>24</v>
      </c>
      <c r="B26" s="91" t="s">
        <v>687</v>
      </c>
      <c r="C26" s="91" t="s">
        <v>1134</v>
      </c>
      <c r="D26" s="91" t="s">
        <v>1135</v>
      </c>
      <c r="E26" s="91" t="s">
        <v>637</v>
      </c>
      <c r="F26" s="91"/>
      <c r="G26" s="91">
        <v>142.86</v>
      </c>
      <c r="H26" s="91">
        <v>2339315</v>
      </c>
      <c r="I26" s="92" t="s">
        <v>1137</v>
      </c>
      <c r="J26" s="91" t="s">
        <v>507</v>
      </c>
      <c r="K26" s="84" t="s">
        <v>1138</v>
      </c>
      <c r="L26" s="84"/>
      <c r="M26" s="84"/>
      <c r="N26" s="85"/>
      <c r="O26" s="86"/>
      <c r="P26" s="86"/>
      <c r="Q26" s="86"/>
      <c r="R26" s="86"/>
    </row>
    <row r="27" ht="30" spans="1:18">
      <c r="A27" s="90">
        <v>25</v>
      </c>
      <c r="B27" s="91" t="s">
        <v>687</v>
      </c>
      <c r="C27" s="91" t="s">
        <v>1134</v>
      </c>
      <c r="D27" s="91" t="s">
        <v>1135</v>
      </c>
      <c r="E27" s="91" t="s">
        <v>1156</v>
      </c>
      <c r="F27" s="91"/>
      <c r="G27" s="91">
        <v>138.94</v>
      </c>
      <c r="H27" s="91">
        <v>866421.9</v>
      </c>
      <c r="I27" s="92" t="s">
        <v>1137</v>
      </c>
      <c r="J27" s="91" t="s">
        <v>507</v>
      </c>
      <c r="K27" s="84" t="s">
        <v>1138</v>
      </c>
      <c r="L27" s="84"/>
      <c r="M27" s="84"/>
      <c r="N27" s="85"/>
      <c r="O27" s="86"/>
      <c r="P27" s="86"/>
      <c r="Q27" s="86"/>
      <c r="R27" s="86"/>
    </row>
    <row r="28" ht="30" spans="1:18">
      <c r="A28" s="90">
        <v>26</v>
      </c>
      <c r="B28" s="91" t="s">
        <v>687</v>
      </c>
      <c r="C28" s="91" t="s">
        <v>1134</v>
      </c>
      <c r="D28" s="91" t="s">
        <v>1135</v>
      </c>
      <c r="E28" s="91" t="s">
        <v>1156</v>
      </c>
      <c r="F28" s="91"/>
      <c r="G28" s="91">
        <v>142.28</v>
      </c>
      <c r="H28" s="91">
        <v>887251.43</v>
      </c>
      <c r="I28" s="92" t="s">
        <v>1137</v>
      </c>
      <c r="J28" s="91" t="s">
        <v>507</v>
      </c>
      <c r="K28" s="84" t="s">
        <v>1138</v>
      </c>
      <c r="L28" s="84"/>
      <c r="M28" s="84"/>
      <c r="N28" s="85"/>
      <c r="O28" s="86"/>
      <c r="P28" s="86"/>
      <c r="Q28" s="86"/>
      <c r="R28" s="86"/>
    </row>
    <row r="29" ht="30" spans="1:18">
      <c r="A29" s="90">
        <v>27</v>
      </c>
      <c r="B29" s="91" t="s">
        <v>687</v>
      </c>
      <c r="C29" s="91" t="s">
        <v>1134</v>
      </c>
      <c r="D29" s="91" t="s">
        <v>1135</v>
      </c>
      <c r="E29" s="91" t="s">
        <v>1157</v>
      </c>
      <c r="F29" s="91"/>
      <c r="G29" s="91">
        <v>188.56</v>
      </c>
      <c r="H29" s="91">
        <v>1175850.48</v>
      </c>
      <c r="I29" s="92" t="s">
        <v>1137</v>
      </c>
      <c r="J29" s="91" t="s">
        <v>507</v>
      </c>
      <c r="K29" s="84" t="s">
        <v>1138</v>
      </c>
      <c r="L29" s="84"/>
      <c r="M29" s="84"/>
      <c r="N29" s="85"/>
      <c r="O29" s="86"/>
      <c r="P29" s="86"/>
      <c r="Q29" s="86"/>
      <c r="R29" s="86"/>
    </row>
    <row r="30" ht="30" spans="1:18">
      <c r="A30" s="90">
        <v>28</v>
      </c>
      <c r="B30" s="91" t="s">
        <v>687</v>
      </c>
      <c r="C30" s="91" t="s">
        <v>1134</v>
      </c>
      <c r="D30" s="91" t="s">
        <v>1135</v>
      </c>
      <c r="E30" s="91" t="s">
        <v>1158</v>
      </c>
      <c r="F30" s="91"/>
      <c r="G30" s="91">
        <v>224.4</v>
      </c>
      <c r="H30" s="91">
        <v>1450285</v>
      </c>
      <c r="I30" s="92" t="s">
        <v>1137</v>
      </c>
      <c r="J30" s="91" t="s">
        <v>507</v>
      </c>
      <c r="K30" s="84" t="s">
        <v>1138</v>
      </c>
      <c r="L30" s="84"/>
      <c r="M30" s="84"/>
      <c r="N30" s="85"/>
      <c r="O30" s="86"/>
      <c r="P30" s="86"/>
      <c r="Q30" s="86"/>
      <c r="R30" s="86"/>
    </row>
    <row r="31" ht="30" spans="1:18">
      <c r="A31" s="90">
        <v>29</v>
      </c>
      <c r="B31" s="91" t="s">
        <v>687</v>
      </c>
      <c r="C31" s="91" t="s">
        <v>1134</v>
      </c>
      <c r="D31" s="91" t="s">
        <v>1135</v>
      </c>
      <c r="E31" s="91" t="s">
        <v>1159</v>
      </c>
      <c r="F31" s="91"/>
      <c r="G31" s="91">
        <v>314.63</v>
      </c>
      <c r="H31" s="91">
        <v>2081000</v>
      </c>
      <c r="I31" s="92" t="s">
        <v>1137</v>
      </c>
      <c r="J31" s="91" t="s">
        <v>507</v>
      </c>
      <c r="K31" s="84" t="s">
        <v>1138</v>
      </c>
      <c r="L31" s="84"/>
      <c r="M31" s="84"/>
      <c r="N31" s="85"/>
      <c r="O31" s="86"/>
      <c r="P31" s="86"/>
      <c r="Q31" s="86"/>
      <c r="R31" s="86"/>
    </row>
    <row r="32" ht="45" spans="1:18">
      <c r="A32" s="90">
        <v>30</v>
      </c>
      <c r="B32" s="91" t="s">
        <v>687</v>
      </c>
      <c r="C32" s="91" t="s">
        <v>1134</v>
      </c>
      <c r="D32" s="91" t="s">
        <v>1135</v>
      </c>
      <c r="E32" s="91" t="s">
        <v>431</v>
      </c>
      <c r="F32" s="91"/>
      <c r="G32" s="91">
        <v>155.49</v>
      </c>
      <c r="H32" s="91">
        <v>1663298.73</v>
      </c>
      <c r="I32" s="92" t="s">
        <v>1137</v>
      </c>
      <c r="J32" s="91" t="s">
        <v>507</v>
      </c>
      <c r="K32" s="84" t="s">
        <v>1138</v>
      </c>
      <c r="L32" s="84"/>
      <c r="M32" s="84"/>
      <c r="N32" s="85"/>
      <c r="O32" s="86"/>
      <c r="P32" s="86"/>
      <c r="Q32" s="86"/>
      <c r="R32" s="86"/>
    </row>
    <row r="33" ht="30" spans="1:18">
      <c r="A33" s="90">
        <v>31</v>
      </c>
      <c r="B33" s="91" t="s">
        <v>687</v>
      </c>
      <c r="C33" s="91" t="s">
        <v>1134</v>
      </c>
      <c r="D33" s="91" t="s">
        <v>1135</v>
      </c>
      <c r="E33" s="91" t="s">
        <v>1160</v>
      </c>
      <c r="F33" s="91"/>
      <c r="G33" s="91">
        <v>141.46</v>
      </c>
      <c r="H33" s="91">
        <v>975600</v>
      </c>
      <c r="I33" s="92" t="s">
        <v>1137</v>
      </c>
      <c r="J33" s="91" t="s">
        <v>507</v>
      </c>
      <c r="K33" s="84" t="s">
        <v>1138</v>
      </c>
      <c r="L33" s="84"/>
      <c r="M33" s="84"/>
      <c r="N33" s="85"/>
      <c r="O33" s="86"/>
      <c r="P33" s="86"/>
      <c r="Q33" s="86"/>
      <c r="R33" s="86"/>
    </row>
    <row r="34" ht="30" spans="1:18">
      <c r="A34" s="90">
        <v>32</v>
      </c>
      <c r="B34" s="91" t="s">
        <v>687</v>
      </c>
      <c r="C34" s="91" t="s">
        <v>1134</v>
      </c>
      <c r="D34" s="91" t="s">
        <v>1135</v>
      </c>
      <c r="E34" s="91" t="s">
        <v>1161</v>
      </c>
      <c r="F34" s="91"/>
      <c r="G34" s="91">
        <v>232.06</v>
      </c>
      <c r="H34" s="91">
        <v>4271015.57</v>
      </c>
      <c r="I34" s="92" t="s">
        <v>1137</v>
      </c>
      <c r="J34" s="91" t="s">
        <v>507</v>
      </c>
      <c r="K34" s="84" t="s">
        <v>1138</v>
      </c>
      <c r="L34" s="84"/>
      <c r="M34" s="84"/>
      <c r="N34" s="85"/>
      <c r="O34" s="86"/>
      <c r="P34" s="86"/>
      <c r="Q34" s="86"/>
      <c r="R34" s="86"/>
    </row>
    <row r="35" ht="60" spans="1:18">
      <c r="A35" s="90" t="s">
        <v>1162</v>
      </c>
      <c r="B35" s="91" t="s">
        <v>687</v>
      </c>
      <c r="C35" s="91" t="s">
        <v>1134</v>
      </c>
      <c r="D35" s="91" t="s">
        <v>1135</v>
      </c>
      <c r="E35" s="91" t="s">
        <v>1163</v>
      </c>
      <c r="F35" s="91"/>
      <c r="G35" s="91">
        <v>180507.34</v>
      </c>
      <c r="H35" s="91">
        <v>49827246.13</v>
      </c>
      <c r="I35" s="92" t="s">
        <v>1137</v>
      </c>
      <c r="J35" s="91" t="s">
        <v>1164</v>
      </c>
      <c r="K35" s="84" t="s">
        <v>1138</v>
      </c>
      <c r="L35" s="84"/>
      <c r="M35" s="84"/>
      <c r="N35" s="85"/>
      <c r="O35" s="86"/>
      <c r="P35" s="86"/>
      <c r="Q35" s="86"/>
      <c r="R35" s="86"/>
    </row>
    <row r="36" ht="30" spans="1:18">
      <c r="A36" s="90">
        <v>34</v>
      </c>
      <c r="B36" s="91" t="s">
        <v>687</v>
      </c>
      <c r="C36" s="91" t="s">
        <v>1134</v>
      </c>
      <c r="D36" s="91" t="s">
        <v>1135</v>
      </c>
      <c r="E36" s="91" t="s">
        <v>1165</v>
      </c>
      <c r="F36" s="91"/>
      <c r="G36" s="91">
        <v>6392</v>
      </c>
      <c r="H36" s="91"/>
      <c r="I36" s="92" t="s">
        <v>1137</v>
      </c>
      <c r="J36" s="91" t="s">
        <v>1164</v>
      </c>
      <c r="K36" s="84" t="s">
        <v>1138</v>
      </c>
      <c r="L36" s="84"/>
      <c r="M36" s="84"/>
      <c r="N36" s="85"/>
      <c r="O36" s="86"/>
      <c r="P36" s="86"/>
      <c r="Q36" s="86"/>
      <c r="R36" s="86"/>
    </row>
    <row r="37" ht="30" spans="1:18">
      <c r="A37" s="90">
        <v>35</v>
      </c>
      <c r="B37" s="91" t="s">
        <v>687</v>
      </c>
      <c r="C37" s="91" t="s">
        <v>1134</v>
      </c>
      <c r="D37" s="91" t="s">
        <v>1135</v>
      </c>
      <c r="E37" s="91" t="s">
        <v>1166</v>
      </c>
      <c r="F37" s="91"/>
      <c r="G37" s="91">
        <v>66241.1</v>
      </c>
      <c r="H37" s="91"/>
      <c r="I37" s="92" t="s">
        <v>1137</v>
      </c>
      <c r="J37" s="91" t="s">
        <v>1164</v>
      </c>
      <c r="K37" s="84" t="s">
        <v>1138</v>
      </c>
      <c r="L37" s="84"/>
      <c r="M37" s="84"/>
      <c r="N37" s="85"/>
      <c r="O37" s="86"/>
      <c r="P37" s="86"/>
      <c r="Q37" s="86"/>
      <c r="R37" s="86"/>
    </row>
    <row r="38" ht="30" spans="1:18">
      <c r="A38" s="90">
        <v>36</v>
      </c>
      <c r="B38" s="91" t="s">
        <v>687</v>
      </c>
      <c r="C38" s="91" t="s">
        <v>1134</v>
      </c>
      <c r="D38" s="91" t="s">
        <v>1135</v>
      </c>
      <c r="E38" s="91" t="s">
        <v>1167</v>
      </c>
      <c r="F38" s="91"/>
      <c r="G38" s="91">
        <v>634.7</v>
      </c>
      <c r="H38" s="91"/>
      <c r="I38" s="92" t="s">
        <v>1137</v>
      </c>
      <c r="J38" s="91" t="s">
        <v>1164</v>
      </c>
      <c r="K38" s="84" t="s">
        <v>1138</v>
      </c>
      <c r="L38" s="84"/>
      <c r="M38" s="84"/>
      <c r="N38" s="85"/>
      <c r="O38" s="86"/>
      <c r="P38" s="86"/>
      <c r="Q38" s="86"/>
      <c r="R38" s="86"/>
    </row>
    <row r="39" ht="30" spans="1:18">
      <c r="A39" s="90">
        <v>37</v>
      </c>
      <c r="B39" s="91" t="s">
        <v>687</v>
      </c>
      <c r="C39" s="91" t="s">
        <v>1134</v>
      </c>
      <c r="D39" s="91" t="s">
        <v>1135</v>
      </c>
      <c r="E39" s="91" t="s">
        <v>1168</v>
      </c>
      <c r="F39" s="91"/>
      <c r="G39" s="91">
        <v>21088</v>
      </c>
      <c r="H39" s="91"/>
      <c r="I39" s="92" t="s">
        <v>1137</v>
      </c>
      <c r="J39" s="91" t="s">
        <v>1164</v>
      </c>
      <c r="K39" s="84" t="s">
        <v>1138</v>
      </c>
      <c r="L39" s="84"/>
      <c r="M39" s="84"/>
      <c r="N39" s="85"/>
      <c r="O39" s="86"/>
      <c r="P39" s="86"/>
      <c r="Q39" s="86"/>
      <c r="R39" s="86"/>
    </row>
    <row r="40" ht="30" spans="1:18">
      <c r="A40" s="90">
        <v>38</v>
      </c>
      <c r="B40" s="91" t="s">
        <v>687</v>
      </c>
      <c r="C40" s="91" t="s">
        <v>1134</v>
      </c>
      <c r="D40" s="91" t="s">
        <v>1135</v>
      </c>
      <c r="E40" s="91" t="s">
        <v>1169</v>
      </c>
      <c r="F40" s="91"/>
      <c r="G40" s="91">
        <v>18495.6</v>
      </c>
      <c r="H40" s="91"/>
      <c r="I40" s="92" t="s">
        <v>1137</v>
      </c>
      <c r="J40" s="91" t="s">
        <v>1164</v>
      </c>
      <c r="K40" s="84" t="s">
        <v>1138</v>
      </c>
      <c r="L40" s="84"/>
      <c r="M40" s="84"/>
      <c r="N40" s="85"/>
      <c r="O40" s="86"/>
      <c r="P40" s="86"/>
      <c r="Q40" s="86"/>
      <c r="R40" s="86"/>
    </row>
    <row r="41" ht="30" spans="1:18">
      <c r="A41" s="90">
        <v>39</v>
      </c>
      <c r="B41" s="91" t="s">
        <v>687</v>
      </c>
      <c r="C41" s="91" t="s">
        <v>1134</v>
      </c>
      <c r="D41" s="91" t="s">
        <v>1135</v>
      </c>
      <c r="E41" s="91" t="s">
        <v>1169</v>
      </c>
      <c r="F41" s="91"/>
      <c r="G41" s="91">
        <v>2004.3</v>
      </c>
      <c r="H41" s="91"/>
      <c r="I41" s="92" t="s">
        <v>1137</v>
      </c>
      <c r="J41" s="91" t="s">
        <v>1164</v>
      </c>
      <c r="K41" s="84" t="s">
        <v>1138</v>
      </c>
      <c r="L41" s="84"/>
      <c r="M41" s="84"/>
      <c r="N41" s="85"/>
      <c r="O41" s="86"/>
      <c r="P41" s="86"/>
      <c r="Q41" s="86"/>
      <c r="R41" s="86"/>
    </row>
    <row r="42" ht="30" spans="1:18">
      <c r="A42" s="90">
        <v>40</v>
      </c>
      <c r="B42" s="91" t="s">
        <v>687</v>
      </c>
      <c r="C42" s="91" t="s">
        <v>1134</v>
      </c>
      <c r="D42" s="91" t="s">
        <v>1135</v>
      </c>
      <c r="E42" s="91" t="s">
        <v>1169</v>
      </c>
      <c r="F42" s="91"/>
      <c r="G42" s="91">
        <v>1841.3</v>
      </c>
      <c r="H42" s="91"/>
      <c r="I42" s="92" t="s">
        <v>1137</v>
      </c>
      <c r="J42" s="91" t="s">
        <v>1164</v>
      </c>
      <c r="K42" s="84" t="s">
        <v>1138</v>
      </c>
      <c r="L42" s="84"/>
      <c r="M42" s="84"/>
      <c r="N42" s="85"/>
      <c r="O42" s="86"/>
      <c r="P42" s="86"/>
      <c r="Q42" s="86"/>
      <c r="R42" s="86"/>
    </row>
    <row r="43" ht="30" spans="1:18">
      <c r="A43" s="90">
        <v>41</v>
      </c>
      <c r="B43" s="91" t="s">
        <v>687</v>
      </c>
      <c r="C43" s="91" t="s">
        <v>1134</v>
      </c>
      <c r="D43" s="91" t="s">
        <v>1135</v>
      </c>
      <c r="E43" s="91" t="s">
        <v>1170</v>
      </c>
      <c r="F43" s="91"/>
      <c r="G43" s="91">
        <v>2278.96</v>
      </c>
      <c r="H43" s="91"/>
      <c r="I43" s="92" t="s">
        <v>1137</v>
      </c>
      <c r="J43" s="91" t="s">
        <v>1164</v>
      </c>
      <c r="K43" s="84" t="s">
        <v>1138</v>
      </c>
      <c r="L43" s="84"/>
      <c r="M43" s="84"/>
      <c r="N43" s="85"/>
      <c r="O43" s="86"/>
      <c r="P43" s="86"/>
      <c r="Q43" s="86"/>
      <c r="R43" s="86"/>
    </row>
    <row r="44" ht="45" spans="1:18">
      <c r="A44" s="90">
        <v>42</v>
      </c>
      <c r="B44" s="91" t="s">
        <v>687</v>
      </c>
      <c r="C44" s="91" t="s">
        <v>1134</v>
      </c>
      <c r="D44" s="91" t="s">
        <v>1135</v>
      </c>
      <c r="E44" s="91" t="s">
        <v>1171</v>
      </c>
      <c r="F44" s="91"/>
      <c r="G44" s="91">
        <v>24105.89</v>
      </c>
      <c r="H44" s="91"/>
      <c r="I44" s="92" t="s">
        <v>1137</v>
      </c>
      <c r="J44" s="91" t="s">
        <v>1164</v>
      </c>
      <c r="K44" s="84" t="s">
        <v>1138</v>
      </c>
      <c r="L44" s="84"/>
      <c r="M44" s="84"/>
      <c r="N44" s="85"/>
      <c r="O44" s="86"/>
      <c r="P44" s="86"/>
      <c r="Q44" s="86"/>
      <c r="R44" s="86"/>
    </row>
    <row r="45" ht="45" spans="1:18">
      <c r="A45" s="90">
        <v>43</v>
      </c>
      <c r="B45" s="91" t="s">
        <v>687</v>
      </c>
      <c r="C45" s="91" t="s">
        <v>1134</v>
      </c>
      <c r="D45" s="91" t="s">
        <v>1135</v>
      </c>
      <c r="E45" s="91" t="s">
        <v>1172</v>
      </c>
      <c r="F45" s="91"/>
      <c r="G45" s="91">
        <v>22968</v>
      </c>
      <c r="H45" s="91"/>
      <c r="I45" s="92" t="s">
        <v>692</v>
      </c>
      <c r="J45" s="91" t="s">
        <v>1164</v>
      </c>
      <c r="K45" s="84" t="s">
        <v>1138</v>
      </c>
      <c r="L45" s="84"/>
      <c r="M45" s="84"/>
      <c r="N45" s="85"/>
      <c r="O45" s="86"/>
      <c r="P45" s="86"/>
      <c r="Q45" s="86"/>
      <c r="R45" s="86"/>
    </row>
    <row r="46" ht="45" spans="1:18">
      <c r="A46" s="90">
        <v>44</v>
      </c>
      <c r="B46" s="91" t="s">
        <v>687</v>
      </c>
      <c r="C46" s="91" t="s">
        <v>1173</v>
      </c>
      <c r="D46" s="91" t="s">
        <v>1174</v>
      </c>
      <c r="E46" s="91" t="s">
        <v>1175</v>
      </c>
      <c r="F46" s="91" t="s">
        <v>538</v>
      </c>
      <c r="G46" s="91">
        <v>263.98</v>
      </c>
      <c r="H46" s="91">
        <v>1511675.24</v>
      </c>
      <c r="I46" s="91" t="s">
        <v>1137</v>
      </c>
      <c r="J46" s="91" t="s">
        <v>507</v>
      </c>
      <c r="K46" s="84" t="s">
        <v>1176</v>
      </c>
      <c r="L46" s="84"/>
      <c r="M46" s="84"/>
      <c r="N46" s="85"/>
      <c r="O46" s="86"/>
      <c r="P46" s="86"/>
      <c r="Q46" s="86"/>
      <c r="R46" s="86"/>
    </row>
    <row r="47" ht="45" spans="1:18">
      <c r="A47" s="90">
        <v>45</v>
      </c>
      <c r="B47" s="91" t="s">
        <v>687</v>
      </c>
      <c r="C47" s="91" t="s">
        <v>1173</v>
      </c>
      <c r="D47" s="91" t="s">
        <v>1177</v>
      </c>
      <c r="E47" s="91" t="s">
        <v>1178</v>
      </c>
      <c r="F47" s="91"/>
      <c r="G47" s="91"/>
      <c r="H47" s="91">
        <v>72547.57</v>
      </c>
      <c r="I47" s="92" t="s">
        <v>1137</v>
      </c>
      <c r="J47" s="91" t="s">
        <v>252</v>
      </c>
      <c r="K47" s="84" t="s">
        <v>1176</v>
      </c>
      <c r="L47" s="84"/>
      <c r="M47" s="84"/>
      <c r="N47" s="85"/>
      <c r="O47" s="86"/>
      <c r="P47" s="86"/>
      <c r="Q47" s="86"/>
      <c r="R47" s="86"/>
    </row>
    <row r="48" ht="45" spans="1:18">
      <c r="A48" s="90">
        <v>46</v>
      </c>
      <c r="B48" s="91" t="s">
        <v>687</v>
      </c>
      <c r="C48" s="91" t="s">
        <v>1173</v>
      </c>
      <c r="D48" s="91" t="s">
        <v>1177</v>
      </c>
      <c r="E48" s="91" t="s">
        <v>1179</v>
      </c>
      <c r="F48" s="91" t="s">
        <v>538</v>
      </c>
      <c r="G48" s="91"/>
      <c r="H48" s="91">
        <v>2409591.37</v>
      </c>
      <c r="I48" s="91" t="s">
        <v>1137</v>
      </c>
      <c r="J48" s="91" t="s">
        <v>252</v>
      </c>
      <c r="K48" s="84" t="s">
        <v>1176</v>
      </c>
      <c r="L48" s="84"/>
      <c r="M48" s="84"/>
      <c r="N48" s="85"/>
      <c r="O48" s="86"/>
      <c r="P48" s="86"/>
      <c r="Q48" s="86"/>
      <c r="R48" s="86"/>
    </row>
    <row r="49" ht="45" spans="1:18">
      <c r="A49" s="90">
        <v>47</v>
      </c>
      <c r="B49" s="91" t="s">
        <v>687</v>
      </c>
      <c r="C49" s="91" t="s">
        <v>1173</v>
      </c>
      <c r="D49" s="91" t="s">
        <v>1180</v>
      </c>
      <c r="E49" s="91" t="s">
        <v>1181</v>
      </c>
      <c r="F49" s="91" t="s">
        <v>537</v>
      </c>
      <c r="G49" s="91">
        <v>657.06</v>
      </c>
      <c r="H49" s="91">
        <v>1700852.62</v>
      </c>
      <c r="I49" s="92" t="s">
        <v>1137</v>
      </c>
      <c r="J49" s="91" t="s">
        <v>252</v>
      </c>
      <c r="K49" s="84" t="s">
        <v>1176</v>
      </c>
      <c r="L49" s="84"/>
      <c r="M49" s="84"/>
      <c r="N49" s="85"/>
      <c r="O49" s="86"/>
      <c r="P49" s="86"/>
      <c r="Q49" s="86"/>
      <c r="R49" s="86"/>
    </row>
    <row r="50" ht="45" spans="1:18">
      <c r="A50" s="90">
        <v>48</v>
      </c>
      <c r="B50" s="91" t="s">
        <v>687</v>
      </c>
      <c r="C50" s="91" t="s">
        <v>1173</v>
      </c>
      <c r="D50" s="91" t="s">
        <v>1180</v>
      </c>
      <c r="E50" s="91" t="s">
        <v>1182</v>
      </c>
      <c r="F50" s="91" t="s">
        <v>537</v>
      </c>
      <c r="G50" s="91"/>
      <c r="H50" s="91">
        <v>30951.28</v>
      </c>
      <c r="I50" s="92" t="s">
        <v>1137</v>
      </c>
      <c r="J50" s="91" t="s">
        <v>252</v>
      </c>
      <c r="K50" s="84" t="s">
        <v>1183</v>
      </c>
      <c r="L50" s="84"/>
      <c r="M50" s="84"/>
      <c r="N50" s="85"/>
      <c r="O50" s="86"/>
      <c r="P50" s="86"/>
      <c r="Q50" s="86"/>
      <c r="R50" s="86"/>
    </row>
    <row r="51" ht="45" spans="1:18">
      <c r="A51" s="90">
        <v>49</v>
      </c>
      <c r="B51" s="91" t="s">
        <v>687</v>
      </c>
      <c r="C51" s="91" t="s">
        <v>1173</v>
      </c>
      <c r="D51" s="91" t="s">
        <v>1180</v>
      </c>
      <c r="E51" s="91" t="s">
        <v>1182</v>
      </c>
      <c r="F51" s="91" t="s">
        <v>537</v>
      </c>
      <c r="G51" s="91"/>
      <c r="H51" s="91">
        <v>6465.52</v>
      </c>
      <c r="I51" s="92" t="s">
        <v>1137</v>
      </c>
      <c r="J51" s="91" t="s">
        <v>252</v>
      </c>
      <c r="K51" s="84" t="s">
        <v>1183</v>
      </c>
      <c r="L51" s="84"/>
      <c r="M51" s="84"/>
      <c r="N51" s="85"/>
      <c r="O51" s="86"/>
      <c r="P51" s="86"/>
      <c r="Q51" s="86"/>
      <c r="R51" s="86"/>
    </row>
    <row r="52" ht="60" spans="1:18">
      <c r="A52" s="90">
        <v>50</v>
      </c>
      <c r="B52" s="91" t="s">
        <v>687</v>
      </c>
      <c r="C52" s="91" t="s">
        <v>1173</v>
      </c>
      <c r="D52" s="91" t="s">
        <v>1184</v>
      </c>
      <c r="E52" s="91" t="s">
        <v>1185</v>
      </c>
      <c r="F52" s="91"/>
      <c r="G52" s="91"/>
      <c r="H52" s="91">
        <v>4156277.08</v>
      </c>
      <c r="I52" s="92" t="s">
        <v>1137</v>
      </c>
      <c r="J52" s="91" t="s">
        <v>252</v>
      </c>
      <c r="K52" s="84" t="s">
        <v>1183</v>
      </c>
      <c r="L52" s="84"/>
      <c r="M52" s="84"/>
      <c r="N52" s="85"/>
      <c r="O52" s="86"/>
      <c r="P52" s="86"/>
      <c r="Q52" s="86"/>
      <c r="R52" s="86"/>
    </row>
    <row r="53" ht="45" spans="1:18">
      <c r="A53" s="90">
        <v>51</v>
      </c>
      <c r="B53" s="91" t="s">
        <v>687</v>
      </c>
      <c r="C53" s="91" t="s">
        <v>1173</v>
      </c>
      <c r="D53" s="91" t="s">
        <v>1173</v>
      </c>
      <c r="E53" s="91" t="s">
        <v>1186</v>
      </c>
      <c r="F53" s="91">
        <v>99405</v>
      </c>
      <c r="G53" s="91">
        <v>12152.55</v>
      </c>
      <c r="H53" s="91">
        <v>13007829.36</v>
      </c>
      <c r="I53" s="91" t="s">
        <v>1137</v>
      </c>
      <c r="J53" s="91" t="s">
        <v>252</v>
      </c>
      <c r="K53" s="84" t="s">
        <v>1176</v>
      </c>
      <c r="L53" s="84"/>
      <c r="M53" s="84"/>
      <c r="N53" s="85"/>
      <c r="O53" s="86"/>
      <c r="P53" s="86"/>
      <c r="Q53" s="86"/>
      <c r="R53" s="86"/>
    </row>
    <row r="54" ht="45" spans="1:18">
      <c r="A54" s="90">
        <v>52</v>
      </c>
      <c r="B54" s="91" t="s">
        <v>687</v>
      </c>
      <c r="C54" s="91" t="s">
        <v>1173</v>
      </c>
      <c r="D54" s="91" t="s">
        <v>1173</v>
      </c>
      <c r="E54" s="91" t="s">
        <v>1187</v>
      </c>
      <c r="F54" s="91">
        <v>125576</v>
      </c>
      <c r="G54" s="91">
        <v>4620.69</v>
      </c>
      <c r="H54" s="91">
        <v>7595820</v>
      </c>
      <c r="I54" s="91" t="s">
        <v>1137</v>
      </c>
      <c r="J54" s="91" t="s">
        <v>1164</v>
      </c>
      <c r="K54" s="84" t="s">
        <v>1176</v>
      </c>
      <c r="L54" s="84"/>
      <c r="M54" s="84"/>
      <c r="N54" s="85"/>
      <c r="O54" s="86"/>
      <c r="P54" s="86"/>
      <c r="Q54" s="86"/>
      <c r="R54" s="86"/>
    </row>
    <row r="55" ht="45" spans="1:18">
      <c r="A55" s="90">
        <v>53</v>
      </c>
      <c r="B55" s="91" t="s">
        <v>687</v>
      </c>
      <c r="C55" s="91" t="s">
        <v>1173</v>
      </c>
      <c r="D55" s="91" t="s">
        <v>1173</v>
      </c>
      <c r="E55" s="91" t="s">
        <v>1188</v>
      </c>
      <c r="F55" s="91"/>
      <c r="G55" s="91"/>
      <c r="H55" s="91">
        <v>1992539.74</v>
      </c>
      <c r="I55" s="91" t="s">
        <v>1137</v>
      </c>
      <c r="J55" s="91" t="s">
        <v>252</v>
      </c>
      <c r="K55" s="84" t="s">
        <v>1176</v>
      </c>
      <c r="L55" s="84"/>
      <c r="M55" s="84"/>
      <c r="N55" s="85"/>
      <c r="O55" s="86"/>
      <c r="P55" s="86"/>
      <c r="Q55" s="86"/>
      <c r="R55" s="86"/>
    </row>
    <row r="56" ht="45" spans="1:18">
      <c r="A56" s="90">
        <v>54</v>
      </c>
      <c r="B56" s="91" t="s">
        <v>687</v>
      </c>
      <c r="C56" s="91" t="s">
        <v>1173</v>
      </c>
      <c r="D56" s="91" t="s">
        <v>1173</v>
      </c>
      <c r="E56" s="91" t="s">
        <v>1189</v>
      </c>
      <c r="F56" s="91"/>
      <c r="G56" s="91"/>
      <c r="H56" s="91">
        <v>25000</v>
      </c>
      <c r="I56" s="91" t="s">
        <v>1137</v>
      </c>
      <c r="J56" s="91" t="s">
        <v>252</v>
      </c>
      <c r="K56" s="84" t="s">
        <v>1176</v>
      </c>
      <c r="L56" s="84"/>
      <c r="M56" s="84"/>
      <c r="N56" s="85"/>
      <c r="O56" s="86"/>
      <c r="P56" s="86"/>
      <c r="Q56" s="86"/>
      <c r="R56" s="86"/>
    </row>
    <row r="57" ht="45" spans="1:18">
      <c r="A57" s="90">
        <v>55</v>
      </c>
      <c r="B57" s="91" t="s">
        <v>687</v>
      </c>
      <c r="C57" s="91" t="s">
        <v>1173</v>
      </c>
      <c r="D57" s="91" t="s">
        <v>1173</v>
      </c>
      <c r="E57" s="91" t="s">
        <v>1190</v>
      </c>
      <c r="F57" s="91"/>
      <c r="G57" s="91"/>
      <c r="H57" s="91">
        <v>203524.2</v>
      </c>
      <c r="I57" s="91" t="s">
        <v>1137</v>
      </c>
      <c r="J57" s="91" t="s">
        <v>252</v>
      </c>
      <c r="K57" s="84" t="s">
        <v>1176</v>
      </c>
      <c r="L57" s="84"/>
      <c r="M57" s="84"/>
      <c r="N57" s="85"/>
      <c r="O57" s="86"/>
      <c r="P57" s="86"/>
      <c r="Q57" s="86"/>
      <c r="R57" s="86"/>
    </row>
    <row r="58" ht="45" spans="1:18">
      <c r="A58" s="90">
        <v>56</v>
      </c>
      <c r="B58" s="91" t="s">
        <v>687</v>
      </c>
      <c r="C58" s="91" t="s">
        <v>1173</v>
      </c>
      <c r="D58" s="91" t="s">
        <v>1173</v>
      </c>
      <c r="E58" s="91" t="s">
        <v>1191</v>
      </c>
      <c r="F58" s="91"/>
      <c r="G58" s="91"/>
      <c r="H58" s="91">
        <v>17762.11</v>
      </c>
      <c r="I58" s="91" t="s">
        <v>1137</v>
      </c>
      <c r="J58" s="91" t="s">
        <v>252</v>
      </c>
      <c r="K58" s="84" t="s">
        <v>1176</v>
      </c>
      <c r="L58" s="84"/>
      <c r="M58" s="84"/>
      <c r="N58" s="85"/>
      <c r="O58" s="86"/>
      <c r="P58" s="86"/>
      <c r="Q58" s="86"/>
      <c r="R58" s="86"/>
    </row>
    <row r="59" ht="45" spans="1:18">
      <c r="A59" s="90">
        <v>57</v>
      </c>
      <c r="B59" s="91" t="s">
        <v>687</v>
      </c>
      <c r="C59" s="91" t="s">
        <v>1173</v>
      </c>
      <c r="D59" s="91" t="s">
        <v>1173</v>
      </c>
      <c r="E59" s="91" t="s">
        <v>1192</v>
      </c>
      <c r="F59" s="91"/>
      <c r="G59" s="91"/>
      <c r="H59" s="91">
        <v>247836.97</v>
      </c>
      <c r="I59" s="91" t="s">
        <v>1137</v>
      </c>
      <c r="J59" s="91" t="s">
        <v>252</v>
      </c>
      <c r="K59" s="84" t="s">
        <v>1176</v>
      </c>
      <c r="L59" s="84"/>
      <c r="M59" s="84"/>
      <c r="N59" s="85"/>
      <c r="O59" s="86"/>
      <c r="P59" s="86"/>
      <c r="Q59" s="86"/>
      <c r="R59" s="86"/>
    </row>
    <row r="60" ht="45" spans="1:18">
      <c r="A60" s="90">
        <v>58</v>
      </c>
      <c r="B60" s="91" t="s">
        <v>687</v>
      </c>
      <c r="C60" s="91" t="s">
        <v>1173</v>
      </c>
      <c r="D60" s="91" t="s">
        <v>1173</v>
      </c>
      <c r="E60" s="91" t="s">
        <v>1193</v>
      </c>
      <c r="F60" s="91"/>
      <c r="G60" s="91"/>
      <c r="H60" s="91">
        <v>53808.51</v>
      </c>
      <c r="I60" s="91" t="s">
        <v>1137</v>
      </c>
      <c r="J60" s="91" t="s">
        <v>252</v>
      </c>
      <c r="K60" s="84" t="s">
        <v>1176</v>
      </c>
      <c r="L60" s="84"/>
      <c r="M60" s="84"/>
      <c r="N60" s="85"/>
      <c r="O60" s="86"/>
      <c r="P60" s="86"/>
      <c r="Q60" s="86"/>
      <c r="R60" s="86"/>
    </row>
    <row r="61" ht="45" spans="1:18">
      <c r="A61" s="90">
        <v>59</v>
      </c>
      <c r="B61" s="91" t="s">
        <v>687</v>
      </c>
      <c r="C61" s="91" t="s">
        <v>1173</v>
      </c>
      <c r="D61" s="91" t="s">
        <v>1173</v>
      </c>
      <c r="E61" s="91" t="s">
        <v>1194</v>
      </c>
      <c r="F61" s="91"/>
      <c r="G61" s="91"/>
      <c r="H61" s="91">
        <v>50654.91</v>
      </c>
      <c r="I61" s="91" t="s">
        <v>1137</v>
      </c>
      <c r="J61" s="91" t="s">
        <v>252</v>
      </c>
      <c r="K61" s="84" t="s">
        <v>1176</v>
      </c>
      <c r="L61" s="84"/>
      <c r="M61" s="84"/>
      <c r="N61" s="85"/>
      <c r="O61" s="86"/>
      <c r="P61" s="86"/>
      <c r="Q61" s="86"/>
      <c r="R61" s="86"/>
    </row>
    <row r="62" ht="45" spans="1:18">
      <c r="A62" s="90">
        <v>60</v>
      </c>
      <c r="B62" s="91" t="s">
        <v>687</v>
      </c>
      <c r="C62" s="91" t="s">
        <v>1173</v>
      </c>
      <c r="D62" s="91" t="s">
        <v>1173</v>
      </c>
      <c r="E62" s="91" t="s">
        <v>1195</v>
      </c>
      <c r="F62" s="91"/>
      <c r="G62" s="91"/>
      <c r="H62" s="91">
        <v>808414.59</v>
      </c>
      <c r="I62" s="91" t="s">
        <v>1137</v>
      </c>
      <c r="J62" s="91" t="s">
        <v>252</v>
      </c>
      <c r="K62" s="84" t="s">
        <v>1176</v>
      </c>
      <c r="L62" s="84"/>
      <c r="M62" s="84"/>
      <c r="N62" s="85"/>
      <c r="O62" s="86"/>
      <c r="P62" s="86"/>
      <c r="Q62" s="86"/>
      <c r="R62" s="86"/>
    </row>
    <row r="63" ht="45" spans="1:18">
      <c r="A63" s="90">
        <v>61</v>
      </c>
      <c r="B63" s="91" t="s">
        <v>687</v>
      </c>
      <c r="C63" s="91" t="s">
        <v>1173</v>
      </c>
      <c r="D63" s="91" t="s">
        <v>1173</v>
      </c>
      <c r="E63" s="91" t="s">
        <v>1181</v>
      </c>
      <c r="F63" s="91"/>
      <c r="G63" s="91"/>
      <c r="H63" s="91">
        <v>1668583.59</v>
      </c>
      <c r="I63" s="91" t="s">
        <v>1137</v>
      </c>
      <c r="J63" s="91" t="s">
        <v>252</v>
      </c>
      <c r="K63" s="84" t="s">
        <v>1176</v>
      </c>
      <c r="L63" s="84"/>
      <c r="M63" s="84"/>
      <c r="N63" s="85"/>
      <c r="O63" s="86"/>
      <c r="P63" s="86"/>
      <c r="Q63" s="86"/>
      <c r="R63" s="86"/>
    </row>
    <row r="64" ht="45" spans="1:18">
      <c r="A64" s="90">
        <v>62</v>
      </c>
      <c r="B64" s="91" t="s">
        <v>687</v>
      </c>
      <c r="C64" s="91" t="s">
        <v>1173</v>
      </c>
      <c r="D64" s="91" t="s">
        <v>1173</v>
      </c>
      <c r="E64" s="91" t="s">
        <v>1181</v>
      </c>
      <c r="F64" s="91"/>
      <c r="G64" s="91"/>
      <c r="H64" s="91">
        <v>330391.94</v>
      </c>
      <c r="I64" s="91" t="s">
        <v>1137</v>
      </c>
      <c r="J64" s="91" t="s">
        <v>252</v>
      </c>
      <c r="K64" s="84" t="s">
        <v>1176</v>
      </c>
      <c r="L64" s="84"/>
      <c r="M64" s="84"/>
      <c r="N64" s="85"/>
      <c r="O64" s="86"/>
      <c r="P64" s="86"/>
      <c r="Q64" s="86"/>
      <c r="R64" s="86"/>
    </row>
    <row r="65" ht="45" spans="1:18">
      <c r="A65" s="90">
        <v>63</v>
      </c>
      <c r="B65" s="91" t="s">
        <v>687</v>
      </c>
      <c r="C65" s="91" t="s">
        <v>1173</v>
      </c>
      <c r="D65" s="91" t="s">
        <v>1173</v>
      </c>
      <c r="E65" s="91" t="s">
        <v>1181</v>
      </c>
      <c r="F65" s="91"/>
      <c r="G65" s="91"/>
      <c r="H65" s="91">
        <v>265229.04</v>
      </c>
      <c r="I65" s="91" t="s">
        <v>1137</v>
      </c>
      <c r="J65" s="91" t="s">
        <v>252</v>
      </c>
      <c r="K65" s="84" t="s">
        <v>1176</v>
      </c>
      <c r="L65" s="84"/>
      <c r="M65" s="84"/>
      <c r="N65" s="85"/>
      <c r="O65" s="86"/>
      <c r="P65" s="86"/>
      <c r="Q65" s="86"/>
      <c r="R65" s="86"/>
    </row>
    <row r="66" ht="45" spans="1:18">
      <c r="A66" s="90">
        <v>64</v>
      </c>
      <c r="B66" s="91" t="s">
        <v>687</v>
      </c>
      <c r="C66" s="91" t="s">
        <v>1173</v>
      </c>
      <c r="D66" s="91" t="s">
        <v>1173</v>
      </c>
      <c r="E66" s="91" t="s">
        <v>1181</v>
      </c>
      <c r="F66" s="91"/>
      <c r="G66" s="91"/>
      <c r="H66" s="91">
        <v>31189743.39</v>
      </c>
      <c r="I66" s="91" t="s">
        <v>1137</v>
      </c>
      <c r="J66" s="91" t="s">
        <v>252</v>
      </c>
      <c r="K66" s="84" t="s">
        <v>1176</v>
      </c>
      <c r="L66" s="84"/>
      <c r="M66" s="84"/>
      <c r="N66" s="85"/>
      <c r="O66" s="86"/>
      <c r="P66" s="86"/>
      <c r="Q66" s="86"/>
      <c r="R66" s="86"/>
    </row>
    <row r="67" ht="45" spans="1:18">
      <c r="A67" s="90">
        <v>65</v>
      </c>
      <c r="B67" s="91" t="s">
        <v>687</v>
      </c>
      <c r="C67" s="91" t="s">
        <v>1173</v>
      </c>
      <c r="D67" s="91" t="s">
        <v>1173</v>
      </c>
      <c r="E67" s="91" t="s">
        <v>1185</v>
      </c>
      <c r="F67" s="91"/>
      <c r="G67" s="91"/>
      <c r="H67" s="91">
        <v>2880835.71</v>
      </c>
      <c r="I67" s="91" t="s">
        <v>1137</v>
      </c>
      <c r="J67" s="91" t="s">
        <v>252</v>
      </c>
      <c r="K67" s="84" t="s">
        <v>1176</v>
      </c>
      <c r="L67" s="84"/>
      <c r="M67" s="84"/>
      <c r="N67" s="85"/>
      <c r="O67" s="86"/>
      <c r="P67" s="86"/>
      <c r="Q67" s="86"/>
      <c r="R67" s="86"/>
    </row>
    <row r="68" ht="45" spans="1:18">
      <c r="A68" s="90">
        <v>66</v>
      </c>
      <c r="B68" s="91" t="s">
        <v>687</v>
      </c>
      <c r="C68" s="91" t="s">
        <v>1173</v>
      </c>
      <c r="D68" s="91" t="s">
        <v>1173</v>
      </c>
      <c r="E68" s="91" t="s">
        <v>1196</v>
      </c>
      <c r="F68" s="91"/>
      <c r="G68" s="91"/>
      <c r="H68" s="91">
        <v>513998.93</v>
      </c>
      <c r="I68" s="91" t="s">
        <v>1137</v>
      </c>
      <c r="J68" s="91" t="s">
        <v>252</v>
      </c>
      <c r="K68" s="84" t="s">
        <v>1176</v>
      </c>
      <c r="L68" s="84"/>
      <c r="M68" s="84"/>
      <c r="N68" s="85"/>
      <c r="O68" s="86"/>
      <c r="P68" s="86"/>
      <c r="Q68" s="86"/>
      <c r="R68" s="86"/>
    </row>
    <row r="69" ht="45" spans="1:18">
      <c r="A69" s="90">
        <v>67</v>
      </c>
      <c r="B69" s="91" t="s">
        <v>687</v>
      </c>
      <c r="C69" s="91" t="s">
        <v>1173</v>
      </c>
      <c r="D69" s="91" t="s">
        <v>1173</v>
      </c>
      <c r="E69" s="91" t="s">
        <v>1197</v>
      </c>
      <c r="F69" s="91"/>
      <c r="G69" s="91"/>
      <c r="H69" s="91">
        <v>4000000</v>
      </c>
      <c r="I69" s="91" t="s">
        <v>1137</v>
      </c>
      <c r="J69" s="91" t="s">
        <v>252</v>
      </c>
      <c r="K69" s="84" t="s">
        <v>1176</v>
      </c>
      <c r="L69" s="84"/>
      <c r="M69" s="84"/>
      <c r="N69" s="85"/>
      <c r="O69" s="86"/>
      <c r="P69" s="86"/>
      <c r="Q69" s="86"/>
      <c r="R69" s="86"/>
    </row>
    <row r="70" ht="45" spans="1:18">
      <c r="A70" s="90">
        <v>68</v>
      </c>
      <c r="B70" s="91" t="s">
        <v>687</v>
      </c>
      <c r="C70" s="91" t="s">
        <v>1173</v>
      </c>
      <c r="D70" s="91" t="s">
        <v>1198</v>
      </c>
      <c r="E70" s="91" t="s">
        <v>1199</v>
      </c>
      <c r="F70" s="91"/>
      <c r="G70" s="91"/>
      <c r="H70" s="91">
        <v>507801.85</v>
      </c>
      <c r="I70" s="91" t="s">
        <v>1137</v>
      </c>
      <c r="J70" s="91" t="s">
        <v>507</v>
      </c>
      <c r="K70" s="84" t="s">
        <v>1200</v>
      </c>
      <c r="L70" s="84"/>
      <c r="M70" s="84"/>
      <c r="N70" s="85"/>
      <c r="O70" s="86"/>
      <c r="P70" s="86"/>
      <c r="Q70" s="86"/>
      <c r="R70" s="86"/>
    </row>
    <row r="71" ht="45" spans="1:18">
      <c r="A71" s="90">
        <v>69</v>
      </c>
      <c r="B71" s="91" t="s">
        <v>687</v>
      </c>
      <c r="C71" s="91" t="s">
        <v>1173</v>
      </c>
      <c r="D71" s="91" t="s">
        <v>1198</v>
      </c>
      <c r="E71" s="91" t="s">
        <v>1185</v>
      </c>
      <c r="F71" s="91"/>
      <c r="G71" s="91"/>
      <c r="H71" s="91">
        <v>1913493.59</v>
      </c>
      <c r="I71" s="91" t="s">
        <v>1137</v>
      </c>
      <c r="J71" s="91" t="s">
        <v>252</v>
      </c>
      <c r="K71" s="84" t="s">
        <v>1183</v>
      </c>
      <c r="L71" s="84"/>
      <c r="M71" s="84"/>
      <c r="N71" s="85"/>
      <c r="O71" s="86"/>
      <c r="P71" s="86"/>
      <c r="Q71" s="86"/>
      <c r="R71" s="86"/>
    </row>
    <row r="72" ht="45" spans="1:18">
      <c r="A72" s="90">
        <v>70</v>
      </c>
      <c r="B72" s="91" t="s">
        <v>687</v>
      </c>
      <c r="C72" s="91" t="s">
        <v>1201</v>
      </c>
      <c r="D72" s="91" t="s">
        <v>1202</v>
      </c>
      <c r="E72" s="91" t="s">
        <v>1203</v>
      </c>
      <c r="F72" s="91" t="s">
        <v>538</v>
      </c>
      <c r="G72" s="91">
        <v>104.25</v>
      </c>
      <c r="H72" s="91">
        <v>411550</v>
      </c>
      <c r="I72" s="91" t="s">
        <v>1137</v>
      </c>
      <c r="J72" s="91" t="s">
        <v>507</v>
      </c>
      <c r="K72" s="84" t="s">
        <v>1138</v>
      </c>
      <c r="L72" s="84"/>
      <c r="M72" s="84"/>
      <c r="N72" s="85"/>
      <c r="O72" s="86"/>
      <c r="P72" s="86"/>
      <c r="Q72" s="86"/>
      <c r="R72" s="86"/>
    </row>
    <row r="73" ht="45" spans="1:18">
      <c r="A73" s="90">
        <v>71</v>
      </c>
      <c r="B73" s="91" t="s">
        <v>687</v>
      </c>
      <c r="C73" s="91" t="s">
        <v>1201</v>
      </c>
      <c r="D73" s="91" t="s">
        <v>1202</v>
      </c>
      <c r="E73" s="91" t="s">
        <v>1204</v>
      </c>
      <c r="F73" s="91" t="s">
        <v>538</v>
      </c>
      <c r="G73" s="91">
        <v>104.25</v>
      </c>
      <c r="H73" s="91">
        <v>411550</v>
      </c>
      <c r="I73" s="91" t="s">
        <v>1137</v>
      </c>
      <c r="J73" s="91" t="s">
        <v>507</v>
      </c>
      <c r="K73" s="84" t="s">
        <v>1138</v>
      </c>
      <c r="L73" s="84"/>
      <c r="M73" s="84"/>
      <c r="N73" s="85"/>
      <c r="O73" s="86"/>
      <c r="P73" s="86"/>
      <c r="Q73" s="86"/>
      <c r="R73" s="86"/>
    </row>
    <row r="74" spans="1:18">
      <c r="A74" s="90">
        <v>72</v>
      </c>
      <c r="B74" s="91" t="s">
        <v>687</v>
      </c>
      <c r="C74" s="91"/>
      <c r="D74" s="91" t="s">
        <v>1205</v>
      </c>
      <c r="E74" s="91" t="s">
        <v>1206</v>
      </c>
      <c r="F74" s="91" t="s">
        <v>537</v>
      </c>
      <c r="G74" s="91">
        <v>969.44</v>
      </c>
      <c r="H74" s="91">
        <v>7397998.67</v>
      </c>
      <c r="I74" s="91" t="s">
        <v>1137</v>
      </c>
      <c r="J74" s="91" t="s">
        <v>507</v>
      </c>
      <c r="K74" s="84" t="s">
        <v>1183</v>
      </c>
      <c r="L74" s="84"/>
      <c r="M74" s="84"/>
      <c r="N74" s="85"/>
      <c r="O74" s="86"/>
      <c r="P74" s="86"/>
      <c r="Q74" s="86"/>
      <c r="R74" s="86"/>
    </row>
    <row r="75" spans="1:18">
      <c r="A75" s="90">
        <v>73</v>
      </c>
      <c r="B75" s="91" t="s">
        <v>687</v>
      </c>
      <c r="C75" s="91"/>
      <c r="D75" s="91" t="s">
        <v>1205</v>
      </c>
      <c r="E75" s="91" t="s">
        <v>1206</v>
      </c>
      <c r="F75" s="91" t="s">
        <v>537</v>
      </c>
      <c r="G75" s="91">
        <v>460.26</v>
      </c>
      <c r="H75" s="91">
        <v>3281542.81</v>
      </c>
      <c r="I75" s="91" t="s">
        <v>1137</v>
      </c>
      <c r="J75" s="91" t="s">
        <v>507</v>
      </c>
      <c r="K75" s="84" t="s">
        <v>1183</v>
      </c>
      <c r="L75" s="84"/>
      <c r="M75" s="84"/>
      <c r="N75" s="85"/>
      <c r="O75" s="86"/>
      <c r="P75" s="86"/>
      <c r="Q75" s="86"/>
      <c r="R75" s="86"/>
    </row>
    <row r="76" ht="45" spans="1:18">
      <c r="A76" s="90">
        <v>74</v>
      </c>
      <c r="B76" s="93" t="s">
        <v>687</v>
      </c>
      <c r="C76" s="93"/>
      <c r="D76" s="93" t="s">
        <v>1207</v>
      </c>
      <c r="E76" s="91" t="s">
        <v>1208</v>
      </c>
      <c r="F76" s="93" t="s">
        <v>538</v>
      </c>
      <c r="G76" s="92"/>
      <c r="H76" s="92">
        <v>548775</v>
      </c>
      <c r="I76" s="93" t="s">
        <v>1137</v>
      </c>
      <c r="J76" s="91" t="s">
        <v>1164</v>
      </c>
      <c r="K76" s="84" t="s">
        <v>1176</v>
      </c>
      <c r="L76" s="84"/>
      <c r="M76" s="84"/>
      <c r="N76" s="85"/>
      <c r="O76" s="86"/>
      <c r="P76" s="86"/>
      <c r="Q76" s="86"/>
      <c r="R76" s="86"/>
    </row>
    <row r="77" ht="45" spans="1:18">
      <c r="A77" s="90">
        <v>75</v>
      </c>
      <c r="B77" s="93" t="s">
        <v>687</v>
      </c>
      <c r="C77" s="93"/>
      <c r="D77" s="93" t="s">
        <v>1207</v>
      </c>
      <c r="E77" s="91" t="s">
        <v>1209</v>
      </c>
      <c r="F77" s="93" t="s">
        <v>538</v>
      </c>
      <c r="G77" s="92"/>
      <c r="H77" s="92">
        <v>370262</v>
      </c>
      <c r="I77" s="93" t="s">
        <v>1210</v>
      </c>
      <c r="J77" s="91" t="s">
        <v>1164</v>
      </c>
      <c r="K77" s="84" t="s">
        <v>1176</v>
      </c>
      <c r="L77" s="84"/>
      <c r="M77" s="84"/>
      <c r="N77" s="85"/>
      <c r="O77" s="86"/>
      <c r="P77" s="86"/>
      <c r="Q77" s="86"/>
      <c r="R77" s="86"/>
    </row>
    <row r="78" ht="45" spans="1:18">
      <c r="A78" s="90">
        <v>76</v>
      </c>
      <c r="B78" s="93" t="s">
        <v>687</v>
      </c>
      <c r="C78" s="93"/>
      <c r="D78" s="93" t="s">
        <v>1207</v>
      </c>
      <c r="E78" s="91" t="s">
        <v>1211</v>
      </c>
      <c r="F78" s="93" t="s">
        <v>538</v>
      </c>
      <c r="G78" s="92"/>
      <c r="H78" s="92">
        <v>2683750</v>
      </c>
      <c r="I78" s="93" t="s">
        <v>1137</v>
      </c>
      <c r="J78" s="91" t="s">
        <v>252</v>
      </c>
      <c r="K78" s="84" t="s">
        <v>1176</v>
      </c>
      <c r="L78" s="84"/>
      <c r="M78" s="84"/>
      <c r="N78" s="85"/>
      <c r="O78" s="86"/>
      <c r="P78" s="86"/>
      <c r="Q78" s="86"/>
      <c r="R78" s="86"/>
    </row>
    <row r="79" ht="45" spans="1:18">
      <c r="A79" s="90">
        <v>77</v>
      </c>
      <c r="B79" s="93" t="s">
        <v>687</v>
      </c>
      <c r="C79" s="93"/>
      <c r="D79" s="93" t="s">
        <v>1207</v>
      </c>
      <c r="E79" s="91" t="s">
        <v>1212</v>
      </c>
      <c r="F79" s="93" t="s">
        <v>538</v>
      </c>
      <c r="G79" s="92"/>
      <c r="H79" s="92">
        <v>2606985</v>
      </c>
      <c r="I79" s="93" t="s">
        <v>1137</v>
      </c>
      <c r="J79" s="91" t="s">
        <v>252</v>
      </c>
      <c r="K79" s="84" t="s">
        <v>1176</v>
      </c>
      <c r="L79" s="84"/>
      <c r="M79" s="84"/>
      <c r="N79" s="85"/>
      <c r="O79" s="86"/>
      <c r="P79" s="86"/>
      <c r="Q79" s="86"/>
      <c r="R79" s="86"/>
    </row>
    <row r="80" ht="45" spans="1:18">
      <c r="A80" s="90">
        <v>78</v>
      </c>
      <c r="B80" s="93" t="s">
        <v>687</v>
      </c>
      <c r="C80" s="93"/>
      <c r="D80" s="93" t="s">
        <v>1207</v>
      </c>
      <c r="E80" s="91" t="s">
        <v>1213</v>
      </c>
      <c r="F80" s="93" t="s">
        <v>538</v>
      </c>
      <c r="G80" s="92"/>
      <c r="H80" s="92">
        <v>637503</v>
      </c>
      <c r="I80" s="93" t="s">
        <v>1137</v>
      </c>
      <c r="J80" s="91" t="s">
        <v>252</v>
      </c>
      <c r="K80" s="84" t="s">
        <v>1176</v>
      </c>
      <c r="L80" s="84"/>
      <c r="M80" s="84"/>
      <c r="N80" s="85"/>
      <c r="O80" s="86"/>
      <c r="P80" s="86"/>
      <c r="Q80" s="86"/>
      <c r="R80" s="86"/>
    </row>
    <row r="81" ht="45" spans="1:18">
      <c r="A81" s="90">
        <v>79</v>
      </c>
      <c r="B81" s="93" t="s">
        <v>687</v>
      </c>
      <c r="C81" s="93"/>
      <c r="D81" s="93" t="s">
        <v>1207</v>
      </c>
      <c r="E81" s="91" t="s">
        <v>1214</v>
      </c>
      <c r="F81" s="93" t="s">
        <v>538</v>
      </c>
      <c r="G81" s="92"/>
      <c r="H81" s="92">
        <v>7912881.4</v>
      </c>
      <c r="I81" s="93" t="s">
        <v>1137</v>
      </c>
      <c r="J81" s="91" t="s">
        <v>252</v>
      </c>
      <c r="K81" s="84" t="s">
        <v>1176</v>
      </c>
      <c r="L81" s="84"/>
      <c r="M81" s="84"/>
      <c r="N81" s="85"/>
      <c r="O81" s="86"/>
      <c r="P81" s="86"/>
      <c r="Q81" s="86"/>
      <c r="R81" s="86"/>
    </row>
    <row r="82" ht="45" spans="1:18">
      <c r="A82" s="90">
        <v>80</v>
      </c>
      <c r="B82" s="93" t="s">
        <v>687</v>
      </c>
      <c r="C82" s="93"/>
      <c r="D82" s="93" t="s">
        <v>1207</v>
      </c>
      <c r="E82" s="91" t="s">
        <v>1215</v>
      </c>
      <c r="F82" s="94" t="s">
        <v>538</v>
      </c>
      <c r="G82" s="92"/>
      <c r="H82" s="92">
        <v>1732500</v>
      </c>
      <c r="I82" s="93" t="s">
        <v>1137</v>
      </c>
      <c r="J82" s="91" t="s">
        <v>252</v>
      </c>
      <c r="K82" s="84" t="s">
        <v>1176</v>
      </c>
      <c r="L82" s="84"/>
      <c r="M82" s="84"/>
      <c r="N82" s="85"/>
      <c r="O82" s="86"/>
      <c r="P82" s="86"/>
      <c r="Q82" s="86"/>
      <c r="R82" s="86"/>
    </row>
    <row r="83" ht="45" spans="1:18">
      <c r="A83" s="90">
        <v>81</v>
      </c>
      <c r="B83" s="93" t="s">
        <v>687</v>
      </c>
      <c r="C83" s="93"/>
      <c r="D83" s="93" t="s">
        <v>1207</v>
      </c>
      <c r="E83" s="91" t="s">
        <v>953</v>
      </c>
      <c r="F83" s="94"/>
      <c r="G83" s="92"/>
      <c r="H83" s="92">
        <v>1050000</v>
      </c>
      <c r="I83" s="93" t="s">
        <v>1210</v>
      </c>
      <c r="J83" s="91" t="s">
        <v>252</v>
      </c>
      <c r="K83" s="84" t="s">
        <v>1176</v>
      </c>
      <c r="L83" s="84"/>
      <c r="M83" s="84"/>
      <c r="N83" s="85"/>
      <c r="O83" s="86"/>
      <c r="P83" s="86"/>
      <c r="Q83" s="86"/>
      <c r="R83" s="86"/>
    </row>
    <row r="84" ht="45" spans="1:18">
      <c r="A84" s="90">
        <v>82</v>
      </c>
      <c r="B84" s="93" t="s">
        <v>687</v>
      </c>
      <c r="C84" s="93"/>
      <c r="D84" s="93" t="s">
        <v>1207</v>
      </c>
      <c r="E84" s="91" t="s">
        <v>1060</v>
      </c>
      <c r="F84" s="93" t="s">
        <v>538</v>
      </c>
      <c r="G84" s="92"/>
      <c r="H84" s="92">
        <v>289413</v>
      </c>
      <c r="I84" s="93" t="s">
        <v>1137</v>
      </c>
      <c r="J84" s="91" t="s">
        <v>252</v>
      </c>
      <c r="K84" s="84" t="s">
        <v>1176</v>
      </c>
      <c r="L84" s="84"/>
      <c r="M84" s="84"/>
      <c r="N84" s="85"/>
      <c r="O84" s="86"/>
      <c r="P84" s="86"/>
      <c r="Q84" s="86"/>
      <c r="R84" s="86"/>
    </row>
    <row r="85" ht="45" spans="1:18">
      <c r="A85" s="90">
        <v>83</v>
      </c>
      <c r="B85" s="93" t="s">
        <v>687</v>
      </c>
      <c r="C85" s="93"/>
      <c r="D85" s="93" t="s">
        <v>1207</v>
      </c>
      <c r="E85" s="91" t="s">
        <v>1216</v>
      </c>
      <c r="F85" s="93"/>
      <c r="G85" s="92"/>
      <c r="H85" s="92">
        <v>4281645</v>
      </c>
      <c r="I85" s="93" t="s">
        <v>1137</v>
      </c>
      <c r="J85" s="91" t="s">
        <v>252</v>
      </c>
      <c r="K85" s="84" t="s">
        <v>1176</v>
      </c>
      <c r="L85" s="84"/>
      <c r="M85" s="84"/>
      <c r="N85" s="85"/>
      <c r="O85" s="86"/>
      <c r="P85" s="86"/>
      <c r="Q85" s="86"/>
      <c r="R85" s="86"/>
    </row>
    <row r="86" ht="45" spans="1:18">
      <c r="A86" s="90">
        <v>84</v>
      </c>
      <c r="B86" s="93" t="s">
        <v>687</v>
      </c>
      <c r="C86" s="93"/>
      <c r="D86" s="93" t="s">
        <v>1207</v>
      </c>
      <c r="E86" s="91" t="s">
        <v>1217</v>
      </c>
      <c r="F86" s="93"/>
      <c r="G86" s="92"/>
      <c r="H86" s="92">
        <v>167700</v>
      </c>
      <c r="I86" s="93" t="s">
        <v>1137</v>
      </c>
      <c r="J86" s="91" t="s">
        <v>129</v>
      </c>
      <c r="K86" s="84" t="s">
        <v>1176</v>
      </c>
      <c r="L86" s="84"/>
      <c r="M86" s="84"/>
      <c r="N86" s="85"/>
      <c r="O86" s="86"/>
      <c r="P86" s="86"/>
      <c r="Q86" s="86"/>
      <c r="R86" s="86"/>
    </row>
    <row r="87" ht="45" spans="1:18">
      <c r="A87" s="90">
        <v>85</v>
      </c>
      <c r="B87" s="93" t="s">
        <v>687</v>
      </c>
      <c r="C87" s="93"/>
      <c r="D87" s="93" t="s">
        <v>1207</v>
      </c>
      <c r="E87" s="91" t="s">
        <v>1218</v>
      </c>
      <c r="F87" s="93"/>
      <c r="G87" s="92"/>
      <c r="H87" s="92">
        <v>8870800.77</v>
      </c>
      <c r="I87" s="93" t="s">
        <v>1137</v>
      </c>
      <c r="J87" s="91" t="s">
        <v>252</v>
      </c>
      <c r="K87" s="84" t="s">
        <v>1176</v>
      </c>
      <c r="L87" s="84"/>
      <c r="M87" s="84"/>
      <c r="N87" s="85"/>
      <c r="O87" s="86"/>
      <c r="P87" s="86"/>
      <c r="Q87" s="86"/>
      <c r="R87" s="86"/>
    </row>
    <row r="88" ht="45" spans="1:18">
      <c r="A88" s="90">
        <v>86</v>
      </c>
      <c r="B88" s="93" t="s">
        <v>687</v>
      </c>
      <c r="C88" s="93"/>
      <c r="D88" s="93" t="s">
        <v>1207</v>
      </c>
      <c r="E88" s="91" t="s">
        <v>1219</v>
      </c>
      <c r="F88" s="93"/>
      <c r="G88" s="92"/>
      <c r="H88" s="92">
        <v>298862.15</v>
      </c>
      <c r="I88" s="93" t="s">
        <v>1137</v>
      </c>
      <c r="J88" s="91" t="s">
        <v>252</v>
      </c>
      <c r="K88" s="84" t="s">
        <v>1176</v>
      </c>
      <c r="L88" s="84"/>
      <c r="M88" s="84"/>
      <c r="N88" s="85"/>
      <c r="O88" s="86"/>
      <c r="P88" s="86"/>
      <c r="Q88" s="86"/>
      <c r="R88" s="86"/>
    </row>
    <row r="89" ht="45" spans="1:18">
      <c r="A89" s="90">
        <v>87</v>
      </c>
      <c r="B89" s="93" t="s">
        <v>687</v>
      </c>
      <c r="C89" s="93"/>
      <c r="D89" s="93" t="s">
        <v>1207</v>
      </c>
      <c r="E89" s="91" t="s">
        <v>1220</v>
      </c>
      <c r="F89" s="93"/>
      <c r="G89" s="92"/>
      <c r="H89" s="92">
        <v>40551.56</v>
      </c>
      <c r="I89" s="93" t="s">
        <v>1137</v>
      </c>
      <c r="J89" s="91" t="s">
        <v>252</v>
      </c>
      <c r="K89" s="84" t="s">
        <v>1176</v>
      </c>
      <c r="L89" s="84"/>
      <c r="M89" s="84"/>
      <c r="N89" s="85"/>
      <c r="O89" s="86"/>
      <c r="P89" s="86"/>
      <c r="Q89" s="86"/>
      <c r="R89" s="86"/>
    </row>
    <row r="90" ht="45" spans="1:18">
      <c r="A90" s="90">
        <v>88</v>
      </c>
      <c r="B90" s="93" t="s">
        <v>687</v>
      </c>
      <c r="C90" s="93"/>
      <c r="D90" s="93" t="s">
        <v>1207</v>
      </c>
      <c r="E90" s="91" t="s">
        <v>1221</v>
      </c>
      <c r="F90" s="93"/>
      <c r="G90" s="92"/>
      <c r="H90" s="92">
        <v>936612.94</v>
      </c>
      <c r="I90" s="93" t="s">
        <v>1137</v>
      </c>
      <c r="J90" s="91" t="s">
        <v>252</v>
      </c>
      <c r="K90" s="84" t="s">
        <v>1176</v>
      </c>
      <c r="L90" s="84"/>
      <c r="M90" s="84"/>
      <c r="N90" s="85"/>
      <c r="O90" s="86"/>
      <c r="P90" s="86"/>
      <c r="Q90" s="86"/>
      <c r="R90" s="86"/>
    </row>
    <row r="91" ht="45" spans="1:18">
      <c r="A91" s="90">
        <v>89</v>
      </c>
      <c r="B91" s="92" t="s">
        <v>687</v>
      </c>
      <c r="C91" s="92"/>
      <c r="D91" s="92" t="s">
        <v>1207</v>
      </c>
      <c r="E91" s="91" t="s">
        <v>1222</v>
      </c>
      <c r="F91" s="92" t="s">
        <v>537</v>
      </c>
      <c r="G91" s="92">
        <v>26.33</v>
      </c>
      <c r="H91" s="92">
        <v>114273.56</v>
      </c>
      <c r="I91" s="92" t="s">
        <v>1137</v>
      </c>
      <c r="J91" s="91" t="s">
        <v>507</v>
      </c>
      <c r="K91" s="84" t="s">
        <v>1176</v>
      </c>
      <c r="L91" s="84"/>
      <c r="M91" s="84"/>
      <c r="N91" s="85"/>
      <c r="O91" s="86"/>
      <c r="P91" s="86"/>
      <c r="Q91" s="86"/>
      <c r="R91" s="86"/>
    </row>
    <row r="92" ht="45" spans="1:18">
      <c r="A92" s="90">
        <v>90</v>
      </c>
      <c r="B92" s="92" t="s">
        <v>687</v>
      </c>
      <c r="C92" s="92"/>
      <c r="D92" s="92" t="s">
        <v>1207</v>
      </c>
      <c r="E92" s="91" t="s">
        <v>1222</v>
      </c>
      <c r="F92" s="92" t="s">
        <v>537</v>
      </c>
      <c r="G92" s="92">
        <v>32.88</v>
      </c>
      <c r="H92" s="92">
        <v>142700.89</v>
      </c>
      <c r="I92" s="92" t="s">
        <v>1137</v>
      </c>
      <c r="J92" s="91" t="s">
        <v>507</v>
      </c>
      <c r="K92" s="84" t="s">
        <v>1176</v>
      </c>
      <c r="L92" s="84"/>
      <c r="M92" s="84"/>
      <c r="N92" s="85"/>
      <c r="O92" s="86"/>
      <c r="P92" s="86"/>
      <c r="Q92" s="86"/>
      <c r="R92" s="86"/>
    </row>
    <row r="93" ht="45" spans="1:18">
      <c r="A93" s="90">
        <v>91</v>
      </c>
      <c r="B93" s="93" t="s">
        <v>687</v>
      </c>
      <c r="C93" s="93"/>
      <c r="D93" s="93" t="s">
        <v>1207</v>
      </c>
      <c r="E93" s="91" t="s">
        <v>1223</v>
      </c>
      <c r="F93" s="93" t="s">
        <v>538</v>
      </c>
      <c r="G93" s="92"/>
      <c r="H93" s="92">
        <v>219406.39</v>
      </c>
      <c r="I93" s="93" t="s">
        <v>1137</v>
      </c>
      <c r="J93" s="91" t="s">
        <v>129</v>
      </c>
      <c r="K93" s="84" t="s">
        <v>1176</v>
      </c>
      <c r="L93" s="84"/>
      <c r="M93" s="84"/>
      <c r="N93" s="85"/>
      <c r="O93" s="86"/>
      <c r="P93" s="86"/>
      <c r="Q93" s="86"/>
      <c r="R93" s="86"/>
    </row>
    <row r="94" ht="45" spans="1:18">
      <c r="A94" s="90">
        <v>92</v>
      </c>
      <c r="B94" s="93" t="s">
        <v>687</v>
      </c>
      <c r="C94" s="93"/>
      <c r="D94" s="93" t="s">
        <v>1207</v>
      </c>
      <c r="E94" s="91" t="s">
        <v>1224</v>
      </c>
      <c r="F94" s="93" t="s">
        <v>538</v>
      </c>
      <c r="G94" s="92"/>
      <c r="H94" s="92">
        <v>555460.61</v>
      </c>
      <c r="I94" s="93" t="s">
        <v>1137</v>
      </c>
      <c r="J94" s="91" t="s">
        <v>129</v>
      </c>
      <c r="K94" s="84" t="s">
        <v>1176</v>
      </c>
      <c r="L94" s="84"/>
      <c r="M94" s="84"/>
      <c r="N94" s="85"/>
      <c r="O94" s="86"/>
      <c r="P94" s="86"/>
      <c r="Q94" s="86"/>
      <c r="R94" s="86"/>
    </row>
    <row r="95" ht="45" spans="1:18">
      <c r="A95" s="90">
        <v>93</v>
      </c>
      <c r="B95" s="93" t="s">
        <v>687</v>
      </c>
      <c r="C95" s="93"/>
      <c r="D95" s="93" t="s">
        <v>1207</v>
      </c>
      <c r="E95" s="91" t="s">
        <v>1225</v>
      </c>
      <c r="F95" s="93"/>
      <c r="G95" s="92"/>
      <c r="H95" s="92">
        <v>1601943</v>
      </c>
      <c r="I95" s="93" t="s">
        <v>1137</v>
      </c>
      <c r="J95" s="91" t="s">
        <v>252</v>
      </c>
      <c r="K95" s="84" t="s">
        <v>1176</v>
      </c>
      <c r="L95" s="84"/>
      <c r="M95" s="84"/>
      <c r="N95" s="85">
        <v>6144</v>
      </c>
      <c r="O95" s="86"/>
      <c r="P95" s="86"/>
      <c r="Q95" s="86"/>
      <c r="R95" s="86"/>
    </row>
    <row r="96" ht="45" spans="1:18">
      <c r="A96" s="90">
        <v>94</v>
      </c>
      <c r="B96" s="93" t="s">
        <v>687</v>
      </c>
      <c r="C96" s="93"/>
      <c r="D96" s="93" t="s">
        <v>1207</v>
      </c>
      <c r="E96" s="91" t="s">
        <v>1226</v>
      </c>
      <c r="F96" s="93"/>
      <c r="G96" s="92"/>
      <c r="H96" s="92">
        <v>383291</v>
      </c>
      <c r="I96" s="93" t="s">
        <v>1137</v>
      </c>
      <c r="J96" s="91" t="s">
        <v>129</v>
      </c>
      <c r="K96" s="84" t="s">
        <v>1176</v>
      </c>
      <c r="L96" s="84"/>
      <c r="M96" s="84"/>
      <c r="N96" s="85"/>
      <c r="O96" s="86"/>
      <c r="P96" s="86"/>
      <c r="Q96" s="86"/>
      <c r="R96" s="86"/>
    </row>
    <row r="97" ht="45" spans="1:18">
      <c r="A97" s="90">
        <v>95</v>
      </c>
      <c r="B97" s="93" t="s">
        <v>687</v>
      </c>
      <c r="C97" s="93"/>
      <c r="D97" s="93" t="s">
        <v>1207</v>
      </c>
      <c r="E97" s="91" t="s">
        <v>1227</v>
      </c>
      <c r="F97" s="93" t="s">
        <v>537</v>
      </c>
      <c r="G97" s="92">
        <v>107.62</v>
      </c>
      <c r="H97" s="92">
        <v>391453.4</v>
      </c>
      <c r="I97" s="93" t="s">
        <v>1137</v>
      </c>
      <c r="J97" s="91" t="s">
        <v>507</v>
      </c>
      <c r="K97" s="84" t="s">
        <v>1176</v>
      </c>
      <c r="L97" s="84"/>
      <c r="M97" s="84"/>
      <c r="N97" s="85"/>
      <c r="O97" s="86"/>
      <c r="P97" s="86"/>
      <c r="Q97" s="86"/>
      <c r="R97" s="86"/>
    </row>
    <row r="98" ht="45" spans="1:18">
      <c r="A98" s="90">
        <v>96</v>
      </c>
      <c r="B98" s="93" t="s">
        <v>687</v>
      </c>
      <c r="C98" s="93"/>
      <c r="D98" s="93" t="s">
        <v>1207</v>
      </c>
      <c r="E98" s="91" t="s">
        <v>1228</v>
      </c>
      <c r="F98" s="93" t="s">
        <v>537</v>
      </c>
      <c r="G98" s="92">
        <v>100.06</v>
      </c>
      <c r="H98" s="92">
        <v>364022.4</v>
      </c>
      <c r="I98" s="93" t="s">
        <v>1137</v>
      </c>
      <c r="J98" s="91" t="s">
        <v>507</v>
      </c>
      <c r="K98" s="84" t="s">
        <v>1176</v>
      </c>
      <c r="L98" s="84"/>
      <c r="M98" s="84"/>
      <c r="N98" s="85"/>
      <c r="O98" s="86"/>
      <c r="P98" s="86"/>
      <c r="Q98" s="86"/>
      <c r="R98" s="86"/>
    </row>
    <row r="99" ht="45" spans="1:18">
      <c r="A99" s="90">
        <v>97</v>
      </c>
      <c r="B99" s="93" t="s">
        <v>687</v>
      </c>
      <c r="C99" s="93"/>
      <c r="D99" s="95" t="s">
        <v>1207</v>
      </c>
      <c r="E99" s="91" t="s">
        <v>1229</v>
      </c>
      <c r="F99" s="93" t="s">
        <v>1230</v>
      </c>
      <c r="G99" s="92">
        <v>1863.36</v>
      </c>
      <c r="H99" s="92">
        <v>41654797.29</v>
      </c>
      <c r="I99" s="93" t="s">
        <v>1137</v>
      </c>
      <c r="J99" s="91" t="s">
        <v>252</v>
      </c>
      <c r="K99" s="84" t="s">
        <v>1176</v>
      </c>
      <c r="L99" s="84"/>
      <c r="M99" s="84"/>
      <c r="N99" s="85"/>
      <c r="O99" s="86"/>
      <c r="P99" s="86"/>
      <c r="Q99" s="86"/>
      <c r="R99" s="86"/>
    </row>
    <row r="100" ht="45" spans="1:18">
      <c r="A100" s="90">
        <v>98</v>
      </c>
      <c r="B100" s="93" t="s">
        <v>687</v>
      </c>
      <c r="C100" s="93"/>
      <c r="D100" s="93" t="s">
        <v>1207</v>
      </c>
      <c r="E100" s="91" t="s">
        <v>1231</v>
      </c>
      <c r="F100" s="93" t="s">
        <v>538</v>
      </c>
      <c r="G100" s="92"/>
      <c r="H100" s="92">
        <v>915229</v>
      </c>
      <c r="I100" s="93" t="s">
        <v>1137</v>
      </c>
      <c r="J100" s="91" t="s">
        <v>252</v>
      </c>
      <c r="K100" s="84" t="s">
        <v>1176</v>
      </c>
      <c r="L100" s="84"/>
      <c r="M100" s="84"/>
      <c r="N100" s="85"/>
      <c r="O100" s="86"/>
      <c r="P100" s="86"/>
      <c r="Q100" s="86"/>
      <c r="R100" s="86"/>
    </row>
    <row r="101" ht="45" spans="1:18">
      <c r="A101" s="90">
        <v>99</v>
      </c>
      <c r="B101" s="93" t="s">
        <v>687</v>
      </c>
      <c r="C101" s="93"/>
      <c r="D101" s="93" t="s">
        <v>1207</v>
      </c>
      <c r="E101" s="91" t="s">
        <v>951</v>
      </c>
      <c r="F101" s="93" t="s">
        <v>537</v>
      </c>
      <c r="G101" s="92">
        <v>163.52</v>
      </c>
      <c r="H101" s="92">
        <v>3363366.51</v>
      </c>
      <c r="I101" s="93" t="s">
        <v>1210</v>
      </c>
      <c r="J101" s="91" t="s">
        <v>507</v>
      </c>
      <c r="K101" s="84" t="s">
        <v>1176</v>
      </c>
      <c r="L101" s="84"/>
      <c r="M101" s="84"/>
      <c r="N101" s="85"/>
      <c r="O101" s="86"/>
      <c r="P101" s="86"/>
      <c r="Q101" s="86"/>
      <c r="R101" s="86"/>
    </row>
    <row r="102" ht="45" spans="1:18">
      <c r="A102" s="90">
        <v>100</v>
      </c>
      <c r="B102" s="93" t="s">
        <v>687</v>
      </c>
      <c r="C102" s="93"/>
      <c r="D102" s="93" t="s">
        <v>1207</v>
      </c>
      <c r="E102" s="91" t="s">
        <v>951</v>
      </c>
      <c r="F102" s="93" t="s">
        <v>537</v>
      </c>
      <c r="G102" s="92">
        <v>171.78</v>
      </c>
      <c r="H102" s="92">
        <v>3201639.84</v>
      </c>
      <c r="I102" s="93" t="s">
        <v>1210</v>
      </c>
      <c r="J102" s="91" t="s">
        <v>507</v>
      </c>
      <c r="K102" s="84" t="s">
        <v>1176</v>
      </c>
      <c r="L102" s="84"/>
      <c r="M102" s="84"/>
      <c r="N102" s="85"/>
      <c r="O102" s="86"/>
      <c r="P102" s="86"/>
      <c r="Q102" s="86"/>
      <c r="R102" s="86"/>
    </row>
    <row r="103" ht="45" spans="1:18">
      <c r="A103" s="90">
        <v>101</v>
      </c>
      <c r="B103" s="93" t="s">
        <v>687</v>
      </c>
      <c r="C103" s="93"/>
      <c r="D103" s="93" t="s">
        <v>1207</v>
      </c>
      <c r="E103" s="91" t="s">
        <v>1232</v>
      </c>
      <c r="F103" s="93" t="s">
        <v>538</v>
      </c>
      <c r="G103" s="92">
        <v>71.34</v>
      </c>
      <c r="H103" s="92">
        <v>1783500</v>
      </c>
      <c r="I103" s="93" t="s">
        <v>1137</v>
      </c>
      <c r="J103" s="91" t="s">
        <v>507</v>
      </c>
      <c r="K103" s="84" t="s">
        <v>1176</v>
      </c>
      <c r="L103" s="84"/>
      <c r="M103" s="84"/>
      <c r="N103" s="85"/>
      <c r="O103" s="86"/>
      <c r="P103" s="86"/>
      <c r="Q103" s="86"/>
      <c r="R103" s="86"/>
    </row>
    <row r="104" ht="60" spans="1:18">
      <c r="A104" s="90">
        <v>102</v>
      </c>
      <c r="B104" s="93" t="s">
        <v>687</v>
      </c>
      <c r="C104" s="93"/>
      <c r="D104" s="95" t="s">
        <v>1207</v>
      </c>
      <c r="E104" s="91" t="s">
        <v>1233</v>
      </c>
      <c r="F104" s="93" t="s">
        <v>538</v>
      </c>
      <c r="G104" s="92">
        <v>436.66</v>
      </c>
      <c r="H104" s="92">
        <v>10916500</v>
      </c>
      <c r="I104" s="93" t="s">
        <v>1137</v>
      </c>
      <c r="J104" s="91" t="s">
        <v>507</v>
      </c>
      <c r="K104" s="84" t="s">
        <v>1176</v>
      </c>
      <c r="L104" s="84"/>
      <c r="M104" s="84"/>
      <c r="N104" s="85"/>
      <c r="O104" s="86"/>
      <c r="P104" s="86"/>
      <c r="Q104" s="86"/>
      <c r="R104" s="86"/>
    </row>
    <row r="105" ht="45" spans="1:18">
      <c r="A105" s="90">
        <v>103</v>
      </c>
      <c r="B105" s="93" t="s">
        <v>687</v>
      </c>
      <c r="C105" s="93"/>
      <c r="D105" s="93" t="s">
        <v>1207</v>
      </c>
      <c r="E105" s="91" t="s">
        <v>1234</v>
      </c>
      <c r="F105" s="93" t="s">
        <v>537</v>
      </c>
      <c r="G105" s="92">
        <v>272.34</v>
      </c>
      <c r="H105" s="92">
        <v>2030458.32</v>
      </c>
      <c r="I105" s="93" t="s">
        <v>1137</v>
      </c>
      <c r="J105" s="91" t="s">
        <v>507</v>
      </c>
      <c r="K105" s="84" t="s">
        <v>1176</v>
      </c>
      <c r="L105" s="84"/>
      <c r="M105" s="84"/>
      <c r="N105" s="85"/>
      <c r="O105" s="86"/>
      <c r="P105" s="86"/>
      <c r="Q105" s="86"/>
      <c r="R105" s="86"/>
    </row>
    <row r="106" ht="45" spans="1:18">
      <c r="A106" s="90">
        <v>104</v>
      </c>
      <c r="B106" s="93" t="s">
        <v>687</v>
      </c>
      <c r="C106" s="93"/>
      <c r="D106" s="93" t="s">
        <v>1235</v>
      </c>
      <c r="E106" s="91" t="s">
        <v>1236</v>
      </c>
      <c r="F106" s="93" t="s">
        <v>1237</v>
      </c>
      <c r="G106" s="92">
        <v>139.2</v>
      </c>
      <c r="H106" s="92">
        <v>351660</v>
      </c>
      <c r="I106" s="93" t="s">
        <v>1137</v>
      </c>
      <c r="J106" s="91" t="s">
        <v>252</v>
      </c>
      <c r="K106" s="84" t="s">
        <v>1176</v>
      </c>
      <c r="L106" s="84"/>
      <c r="M106" s="84"/>
      <c r="N106" s="85"/>
      <c r="O106" s="86"/>
      <c r="P106" s="86"/>
      <c r="Q106" s="86"/>
      <c r="R106" s="86"/>
    </row>
    <row r="107" ht="45" spans="1:18">
      <c r="A107" s="90">
        <v>105</v>
      </c>
      <c r="B107" s="93" t="s">
        <v>687</v>
      </c>
      <c r="C107" s="93"/>
      <c r="D107" s="93" t="s">
        <v>1238</v>
      </c>
      <c r="E107" s="91" t="s">
        <v>1056</v>
      </c>
      <c r="F107" s="93" t="s">
        <v>537</v>
      </c>
      <c r="G107" s="92">
        <v>830.74</v>
      </c>
      <c r="H107" s="92">
        <v>6007795.09</v>
      </c>
      <c r="I107" s="93" t="s">
        <v>1210</v>
      </c>
      <c r="J107" s="91" t="s">
        <v>252</v>
      </c>
      <c r="K107" s="84" t="s">
        <v>1176</v>
      </c>
      <c r="L107" s="84"/>
      <c r="M107" s="84"/>
      <c r="N107" s="85"/>
      <c r="O107" s="86"/>
      <c r="P107" s="86"/>
      <c r="Q107" s="86"/>
      <c r="R107" s="86"/>
    </row>
    <row r="108" ht="45" spans="1:18">
      <c r="A108" s="90">
        <v>106</v>
      </c>
      <c r="B108" s="93" t="s">
        <v>687</v>
      </c>
      <c r="C108" s="93"/>
      <c r="D108" s="93" t="s">
        <v>1238</v>
      </c>
      <c r="E108" s="91" t="s">
        <v>1239</v>
      </c>
      <c r="F108" s="93" t="s">
        <v>538</v>
      </c>
      <c r="G108" s="92">
        <v>440</v>
      </c>
      <c r="H108" s="92">
        <v>435891.2</v>
      </c>
      <c r="I108" s="93" t="s">
        <v>1210</v>
      </c>
      <c r="J108" s="91" t="s">
        <v>507</v>
      </c>
      <c r="K108" s="84" t="s">
        <v>1176</v>
      </c>
      <c r="L108" s="84"/>
      <c r="M108" s="84"/>
      <c r="N108" s="85"/>
      <c r="O108" s="86"/>
      <c r="P108" s="86"/>
      <c r="Q108" s="86"/>
      <c r="R108" s="86"/>
    </row>
    <row r="109" ht="45" spans="1:18">
      <c r="A109" s="90">
        <v>107</v>
      </c>
      <c r="B109" s="93" t="s">
        <v>687</v>
      </c>
      <c r="C109" s="93"/>
      <c r="D109" s="93" t="s">
        <v>1240</v>
      </c>
      <c r="E109" s="91" t="s">
        <v>1241</v>
      </c>
      <c r="F109" s="93" t="s">
        <v>538</v>
      </c>
      <c r="G109" s="92">
        <v>469.38</v>
      </c>
      <c r="H109" s="92">
        <v>4023257.34</v>
      </c>
      <c r="I109" s="93" t="s">
        <v>692</v>
      </c>
      <c r="J109" s="91" t="s">
        <v>252</v>
      </c>
      <c r="K109" s="84" t="s">
        <v>1183</v>
      </c>
      <c r="L109" s="84"/>
      <c r="M109" s="84"/>
      <c r="N109" s="85"/>
      <c r="O109" s="86"/>
      <c r="P109" s="86"/>
      <c r="Q109" s="86"/>
      <c r="R109" s="86"/>
    </row>
    <row r="110" ht="45" spans="1:18">
      <c r="A110" s="90">
        <v>108</v>
      </c>
      <c r="B110" s="91" t="s">
        <v>687</v>
      </c>
      <c r="C110" s="91" t="s">
        <v>1242</v>
      </c>
      <c r="D110" s="91" t="s">
        <v>1243</v>
      </c>
      <c r="E110" s="91" t="s">
        <v>1244</v>
      </c>
      <c r="F110" s="91" t="s">
        <v>538</v>
      </c>
      <c r="G110" s="91">
        <v>114.03</v>
      </c>
      <c r="H110" s="91">
        <v>1637483.82</v>
      </c>
      <c r="I110" s="92" t="s">
        <v>1137</v>
      </c>
      <c r="J110" s="91" t="s">
        <v>507</v>
      </c>
      <c r="K110" s="84" t="s">
        <v>1245</v>
      </c>
      <c r="L110" s="84"/>
      <c r="M110" s="84"/>
      <c r="N110" s="85"/>
      <c r="O110" s="86"/>
      <c r="P110" s="86"/>
      <c r="Q110" s="86"/>
      <c r="R110" s="86"/>
    </row>
    <row r="111" ht="45" spans="1:18">
      <c r="A111" s="90">
        <v>109</v>
      </c>
      <c r="B111" s="91" t="s">
        <v>687</v>
      </c>
      <c r="C111" s="91" t="s">
        <v>1242</v>
      </c>
      <c r="D111" s="91" t="s">
        <v>1243</v>
      </c>
      <c r="E111" s="91" t="s">
        <v>1246</v>
      </c>
      <c r="F111" s="91" t="s">
        <v>537</v>
      </c>
      <c r="G111" s="92">
        <v>131.19</v>
      </c>
      <c r="H111" s="91">
        <v>240544.6</v>
      </c>
      <c r="I111" s="92" t="s">
        <v>1137</v>
      </c>
      <c r="J111" s="91" t="s">
        <v>507</v>
      </c>
      <c r="K111" s="84" t="s">
        <v>1245</v>
      </c>
      <c r="L111" s="84"/>
      <c r="M111" s="84"/>
      <c r="N111" s="85"/>
      <c r="O111" s="86"/>
      <c r="P111" s="86"/>
      <c r="Q111" s="86"/>
      <c r="R111" s="86"/>
    </row>
    <row r="112" ht="45" spans="1:18">
      <c r="A112" s="90">
        <v>110</v>
      </c>
      <c r="B112" s="91" t="s">
        <v>687</v>
      </c>
      <c r="C112" s="91" t="s">
        <v>1242</v>
      </c>
      <c r="D112" s="91" t="s">
        <v>1243</v>
      </c>
      <c r="E112" s="91" t="s">
        <v>1247</v>
      </c>
      <c r="F112" s="91" t="s">
        <v>537</v>
      </c>
      <c r="G112" s="91">
        <v>130.45</v>
      </c>
      <c r="H112" s="91">
        <v>240544.6</v>
      </c>
      <c r="I112" s="92" t="s">
        <v>1137</v>
      </c>
      <c r="J112" s="91" t="s">
        <v>507</v>
      </c>
      <c r="K112" s="84" t="s">
        <v>1245</v>
      </c>
      <c r="L112" s="84"/>
      <c r="M112" s="84"/>
      <c r="N112" s="85"/>
      <c r="O112" s="86"/>
      <c r="P112" s="86"/>
      <c r="Q112" s="86"/>
      <c r="R112" s="86"/>
    </row>
    <row r="113" ht="45" spans="1:18">
      <c r="A113" s="90">
        <v>111</v>
      </c>
      <c r="B113" s="91" t="s">
        <v>687</v>
      </c>
      <c r="C113" s="91" t="s">
        <v>1201</v>
      </c>
      <c r="D113" s="91" t="s">
        <v>1248</v>
      </c>
      <c r="E113" s="91" t="s">
        <v>1164</v>
      </c>
      <c r="F113" s="91" t="s">
        <v>1249</v>
      </c>
      <c r="G113" s="91">
        <v>1038.6</v>
      </c>
      <c r="H113" s="96">
        <v>1716581</v>
      </c>
      <c r="I113" s="92" t="s">
        <v>1137</v>
      </c>
      <c r="J113" s="91" t="s">
        <v>1164</v>
      </c>
      <c r="K113" s="84" t="s">
        <v>1183</v>
      </c>
      <c r="L113" s="84"/>
      <c r="M113" s="84"/>
      <c r="N113" s="85"/>
      <c r="O113" s="86"/>
      <c r="P113" s="86"/>
      <c r="Q113" s="86"/>
      <c r="R113" s="86"/>
    </row>
    <row r="114" ht="45" spans="1:18">
      <c r="A114" s="90">
        <v>112</v>
      </c>
      <c r="B114" s="91" t="s">
        <v>687</v>
      </c>
      <c r="C114" s="91" t="s">
        <v>1201</v>
      </c>
      <c r="D114" s="91" t="s">
        <v>1248</v>
      </c>
      <c r="E114" s="91" t="s">
        <v>1250</v>
      </c>
      <c r="F114" s="91"/>
      <c r="G114" s="91">
        <v>1038.6</v>
      </c>
      <c r="H114" s="91">
        <v>4491048.44</v>
      </c>
      <c r="I114" s="92" t="s">
        <v>1137</v>
      </c>
      <c r="J114" s="91" t="s">
        <v>252</v>
      </c>
      <c r="K114" s="84" t="s">
        <v>1183</v>
      </c>
      <c r="L114" s="84"/>
      <c r="M114" s="84"/>
      <c r="N114" s="85">
        <v>1812</v>
      </c>
      <c r="O114" s="86"/>
      <c r="P114" s="86"/>
      <c r="Q114" s="86"/>
      <c r="R114" s="86"/>
    </row>
    <row r="115" ht="45" spans="1:18">
      <c r="A115" s="90">
        <v>113</v>
      </c>
      <c r="B115" s="91" t="s">
        <v>687</v>
      </c>
      <c r="C115" s="91" t="s">
        <v>1201</v>
      </c>
      <c r="D115" s="91" t="s">
        <v>1248</v>
      </c>
      <c r="E115" s="91" t="s">
        <v>1251</v>
      </c>
      <c r="F115" s="91"/>
      <c r="G115" s="91"/>
      <c r="H115" s="91">
        <v>439367.46</v>
      </c>
      <c r="I115" s="92" t="s">
        <v>1137</v>
      </c>
      <c r="J115" s="91" t="s">
        <v>252</v>
      </c>
      <c r="K115" s="84" t="s">
        <v>1183</v>
      </c>
      <c r="L115" s="84"/>
      <c r="M115" s="84"/>
      <c r="N115" s="85">
        <v>1812</v>
      </c>
      <c r="O115" s="86"/>
      <c r="P115" s="86"/>
      <c r="Q115" s="86"/>
      <c r="R115" s="86"/>
    </row>
    <row r="116" ht="45" spans="1:18">
      <c r="A116" s="90">
        <v>114</v>
      </c>
      <c r="B116" s="91" t="s">
        <v>687</v>
      </c>
      <c r="C116" s="91" t="s">
        <v>1201</v>
      </c>
      <c r="D116" s="91" t="s">
        <v>1248</v>
      </c>
      <c r="E116" s="91" t="s">
        <v>1252</v>
      </c>
      <c r="F116" s="91"/>
      <c r="G116" s="91"/>
      <c r="H116" s="91">
        <v>201828.98</v>
      </c>
      <c r="I116" s="92" t="s">
        <v>1137</v>
      </c>
      <c r="J116" s="91" t="s">
        <v>252</v>
      </c>
      <c r="K116" s="84" t="s">
        <v>1183</v>
      </c>
      <c r="L116" s="84"/>
      <c r="M116" s="84"/>
      <c r="N116" s="85">
        <v>1812</v>
      </c>
      <c r="O116" s="86"/>
      <c r="P116" s="86"/>
      <c r="Q116" s="86"/>
      <c r="R116" s="86"/>
    </row>
    <row r="117" ht="45" spans="1:18">
      <c r="A117" s="90">
        <v>115</v>
      </c>
      <c r="B117" s="91" t="s">
        <v>687</v>
      </c>
      <c r="C117" s="91" t="s">
        <v>1201</v>
      </c>
      <c r="D117" s="91" t="s">
        <v>1248</v>
      </c>
      <c r="E117" s="91" t="s">
        <v>1253</v>
      </c>
      <c r="F117" s="91"/>
      <c r="G117" s="91">
        <v>90</v>
      </c>
      <c r="H117" s="91">
        <v>98715.6</v>
      </c>
      <c r="I117" s="92" t="s">
        <v>1137</v>
      </c>
      <c r="J117" s="91" t="s">
        <v>252</v>
      </c>
      <c r="K117" s="84" t="s">
        <v>1183</v>
      </c>
      <c r="L117" s="84"/>
      <c r="M117" s="84"/>
      <c r="N117" s="85"/>
      <c r="O117" s="86"/>
      <c r="P117" s="86"/>
      <c r="Q117" s="86"/>
      <c r="R117" s="86"/>
    </row>
    <row r="118" ht="45" spans="1:18">
      <c r="A118" s="90">
        <v>116</v>
      </c>
      <c r="B118" s="91" t="s">
        <v>687</v>
      </c>
      <c r="C118" s="91" t="s">
        <v>1201</v>
      </c>
      <c r="D118" s="91" t="s">
        <v>1254</v>
      </c>
      <c r="E118" s="91" t="s">
        <v>1164</v>
      </c>
      <c r="F118" s="91" t="s">
        <v>1249</v>
      </c>
      <c r="G118" s="91">
        <v>723</v>
      </c>
      <c r="H118" s="91">
        <v>235561.72</v>
      </c>
      <c r="I118" s="92" t="s">
        <v>1137</v>
      </c>
      <c r="J118" s="91" t="s">
        <v>1164</v>
      </c>
      <c r="K118" s="84" t="s">
        <v>1183</v>
      </c>
      <c r="L118" s="84"/>
      <c r="M118" s="84"/>
      <c r="N118" s="85"/>
      <c r="O118" s="86"/>
      <c r="P118" s="86"/>
      <c r="Q118" s="86"/>
      <c r="R118" s="86"/>
    </row>
    <row r="119" ht="45" spans="1:18">
      <c r="A119" s="90">
        <v>117</v>
      </c>
      <c r="B119" s="91" t="s">
        <v>687</v>
      </c>
      <c r="C119" s="91" t="s">
        <v>1201</v>
      </c>
      <c r="D119" s="91" t="s">
        <v>1254</v>
      </c>
      <c r="E119" s="91" t="s">
        <v>140</v>
      </c>
      <c r="F119" s="91"/>
      <c r="G119" s="91">
        <v>723</v>
      </c>
      <c r="H119" s="91">
        <v>4054019.03</v>
      </c>
      <c r="I119" s="92" t="s">
        <v>1137</v>
      </c>
      <c r="J119" s="91" t="s">
        <v>252</v>
      </c>
      <c r="K119" s="84" t="s">
        <v>1183</v>
      </c>
      <c r="L119" s="84"/>
      <c r="M119" s="84"/>
      <c r="N119" s="85"/>
      <c r="O119" s="86"/>
      <c r="P119" s="86"/>
      <c r="Q119" s="86"/>
      <c r="R119" s="86"/>
    </row>
    <row r="120" ht="45" spans="1:18">
      <c r="A120" s="90">
        <v>118</v>
      </c>
      <c r="B120" s="91" t="s">
        <v>687</v>
      </c>
      <c r="C120" s="91" t="s">
        <v>1201</v>
      </c>
      <c r="D120" s="91" t="s">
        <v>1254</v>
      </c>
      <c r="E120" s="91" t="s">
        <v>1255</v>
      </c>
      <c r="F120" s="91"/>
      <c r="G120" s="91">
        <v>149.39</v>
      </c>
      <c r="H120" s="91">
        <v>553454.38</v>
      </c>
      <c r="I120" s="92" t="s">
        <v>1137</v>
      </c>
      <c r="J120" s="91" t="s">
        <v>252</v>
      </c>
      <c r="K120" s="84" t="s">
        <v>1183</v>
      </c>
      <c r="L120" s="84"/>
      <c r="M120" s="84"/>
      <c r="N120" s="85"/>
      <c r="O120" s="86"/>
      <c r="P120" s="86"/>
      <c r="Q120" s="86"/>
      <c r="R120" s="86"/>
    </row>
    <row r="121" ht="45" spans="1:18">
      <c r="A121" s="90">
        <v>119</v>
      </c>
      <c r="B121" s="91" t="s">
        <v>687</v>
      </c>
      <c r="C121" s="91" t="s">
        <v>1201</v>
      </c>
      <c r="D121" s="91" t="s">
        <v>1254</v>
      </c>
      <c r="E121" s="91" t="s">
        <v>1256</v>
      </c>
      <c r="F121" s="91"/>
      <c r="G121" s="91">
        <v>86.55</v>
      </c>
      <c r="H121" s="91">
        <v>320647.14</v>
      </c>
      <c r="I121" s="92" t="s">
        <v>1137</v>
      </c>
      <c r="J121" s="91" t="s">
        <v>252</v>
      </c>
      <c r="K121" s="84" t="s">
        <v>1183</v>
      </c>
      <c r="L121" s="84"/>
      <c r="M121" s="84"/>
      <c r="N121" s="85"/>
      <c r="O121" s="86"/>
      <c r="P121" s="86"/>
      <c r="Q121" s="86"/>
      <c r="R121" s="86"/>
    </row>
    <row r="122" ht="45" spans="1:18">
      <c r="A122" s="90">
        <v>120</v>
      </c>
      <c r="B122" s="92" t="s">
        <v>687</v>
      </c>
      <c r="C122" s="92"/>
      <c r="D122" s="92" t="s">
        <v>1257</v>
      </c>
      <c r="E122" s="91" t="s">
        <v>1258</v>
      </c>
      <c r="F122" s="92"/>
      <c r="G122" s="92">
        <v>180.44</v>
      </c>
      <c r="H122" s="97">
        <v>482008.49</v>
      </c>
      <c r="I122" s="92" t="s">
        <v>1137</v>
      </c>
      <c r="J122" s="91" t="s">
        <v>507</v>
      </c>
      <c r="K122" s="84" t="s">
        <v>1183</v>
      </c>
      <c r="L122" s="84"/>
      <c r="M122" s="84"/>
      <c r="N122" s="85"/>
      <c r="O122" s="86"/>
      <c r="P122" s="86"/>
      <c r="Q122" s="86"/>
      <c r="R122" s="86"/>
    </row>
    <row r="123" ht="45" spans="1:18">
      <c r="A123" s="90">
        <v>121</v>
      </c>
      <c r="B123" s="92" t="s">
        <v>687</v>
      </c>
      <c r="C123" s="92"/>
      <c r="D123" s="92" t="s">
        <v>1257</v>
      </c>
      <c r="E123" s="91" t="s">
        <v>1259</v>
      </c>
      <c r="F123" s="92" t="s">
        <v>1260</v>
      </c>
      <c r="G123" s="92">
        <v>119.88</v>
      </c>
      <c r="H123" s="97">
        <v>320216.6</v>
      </c>
      <c r="I123" s="92" t="s">
        <v>1137</v>
      </c>
      <c r="J123" s="91" t="s">
        <v>507</v>
      </c>
      <c r="K123" s="84" t="s">
        <v>1183</v>
      </c>
      <c r="L123" s="84"/>
      <c r="M123" s="84"/>
      <c r="N123" s="85"/>
      <c r="O123" s="86"/>
      <c r="P123" s="86"/>
      <c r="Q123" s="86"/>
      <c r="R123" s="86"/>
    </row>
    <row r="124" spans="1:18">
      <c r="A124" s="90">
        <v>122</v>
      </c>
      <c r="B124" s="92" t="s">
        <v>687</v>
      </c>
      <c r="C124" s="92"/>
      <c r="D124" s="92" t="s">
        <v>906</v>
      </c>
      <c r="E124" s="91" t="s">
        <v>1261</v>
      </c>
      <c r="F124" s="92"/>
      <c r="G124" s="92"/>
      <c r="H124" s="98">
        <v>2650800.81</v>
      </c>
      <c r="I124" s="87" t="s">
        <v>1210</v>
      </c>
      <c r="J124" s="91" t="s">
        <v>1164</v>
      </c>
      <c r="K124" s="84" t="s">
        <v>1200</v>
      </c>
      <c r="L124" s="84"/>
      <c r="M124" s="84"/>
      <c r="N124" s="85"/>
      <c r="O124" s="86"/>
      <c r="P124" s="86"/>
      <c r="Q124" s="86"/>
      <c r="R124" s="86"/>
    </row>
    <row r="125" spans="1:18">
      <c r="A125" s="90">
        <v>123</v>
      </c>
      <c r="B125" s="92" t="s">
        <v>687</v>
      </c>
      <c r="C125" s="92"/>
      <c r="D125" s="92" t="s">
        <v>906</v>
      </c>
      <c r="E125" s="91" t="s">
        <v>1262</v>
      </c>
      <c r="F125" s="92" t="s">
        <v>537</v>
      </c>
      <c r="G125" s="92">
        <v>116.74</v>
      </c>
      <c r="H125" s="98">
        <v>203014</v>
      </c>
      <c r="I125" s="87" t="s">
        <v>1137</v>
      </c>
      <c r="J125" s="91" t="s">
        <v>507</v>
      </c>
      <c r="K125" s="84" t="s">
        <v>1200</v>
      </c>
      <c r="L125" s="84"/>
      <c r="M125" s="84"/>
      <c r="N125" s="85"/>
      <c r="O125" s="86"/>
      <c r="P125" s="86"/>
      <c r="Q125" s="86"/>
      <c r="R125" s="86"/>
    </row>
    <row r="126" spans="1:18">
      <c r="A126" s="90">
        <v>124</v>
      </c>
      <c r="B126" s="92" t="s">
        <v>687</v>
      </c>
      <c r="C126" s="92"/>
      <c r="D126" s="92" t="s">
        <v>906</v>
      </c>
      <c r="E126" s="91" t="s">
        <v>1262</v>
      </c>
      <c r="F126" s="92" t="s">
        <v>537</v>
      </c>
      <c r="G126" s="92">
        <v>116.74</v>
      </c>
      <c r="H126" s="98">
        <v>203014</v>
      </c>
      <c r="I126" s="87" t="s">
        <v>1210</v>
      </c>
      <c r="J126" s="91" t="s">
        <v>507</v>
      </c>
      <c r="K126" s="84" t="s">
        <v>1200</v>
      </c>
      <c r="L126" s="84"/>
      <c r="M126" s="84"/>
      <c r="N126" s="85"/>
      <c r="O126" s="86"/>
      <c r="P126" s="86"/>
      <c r="Q126" s="86"/>
      <c r="R126" s="86"/>
    </row>
    <row r="127" spans="1:18">
      <c r="A127" s="90">
        <v>125</v>
      </c>
      <c r="B127" s="92" t="s">
        <v>687</v>
      </c>
      <c r="C127" s="92"/>
      <c r="D127" s="92" t="s">
        <v>906</v>
      </c>
      <c r="E127" s="91" t="s">
        <v>1262</v>
      </c>
      <c r="F127" s="92" t="s">
        <v>537</v>
      </c>
      <c r="G127" s="92">
        <v>116.74</v>
      </c>
      <c r="H127" s="98">
        <v>203014</v>
      </c>
      <c r="I127" s="87" t="s">
        <v>1210</v>
      </c>
      <c r="J127" s="91" t="s">
        <v>507</v>
      </c>
      <c r="K127" s="84" t="s">
        <v>1200</v>
      </c>
      <c r="L127" s="84"/>
      <c r="M127" s="84"/>
      <c r="N127" s="85"/>
      <c r="O127" s="86"/>
      <c r="P127" s="86"/>
      <c r="Q127" s="86"/>
      <c r="R127" s="86"/>
    </row>
    <row r="128" spans="1:18">
      <c r="A128" s="90">
        <v>126</v>
      </c>
      <c r="B128" s="92" t="s">
        <v>687</v>
      </c>
      <c r="C128" s="92"/>
      <c r="D128" s="92" t="s">
        <v>906</v>
      </c>
      <c r="E128" s="91" t="s">
        <v>1262</v>
      </c>
      <c r="F128" s="92" t="s">
        <v>537</v>
      </c>
      <c r="G128" s="92">
        <v>116.74</v>
      </c>
      <c r="H128" s="98">
        <v>203014</v>
      </c>
      <c r="I128" s="87" t="s">
        <v>1137</v>
      </c>
      <c r="J128" s="91" t="s">
        <v>507</v>
      </c>
      <c r="K128" s="84" t="s">
        <v>1200</v>
      </c>
      <c r="L128" s="84"/>
      <c r="M128" s="84"/>
      <c r="N128" s="85"/>
      <c r="O128" s="86"/>
      <c r="P128" s="86"/>
      <c r="Q128" s="86"/>
      <c r="R128" s="86"/>
    </row>
    <row r="129" spans="1:18">
      <c r="A129" s="90">
        <v>127</v>
      </c>
      <c r="B129" s="92" t="s">
        <v>687</v>
      </c>
      <c r="C129" s="92"/>
      <c r="D129" s="92" t="s">
        <v>906</v>
      </c>
      <c r="E129" s="91" t="s">
        <v>1262</v>
      </c>
      <c r="F129" s="92" t="s">
        <v>537</v>
      </c>
      <c r="G129" s="92">
        <v>116.74</v>
      </c>
      <c r="H129" s="98">
        <v>203014</v>
      </c>
      <c r="I129" s="87" t="s">
        <v>1137</v>
      </c>
      <c r="J129" s="91" t="s">
        <v>507</v>
      </c>
      <c r="K129" s="84" t="s">
        <v>1200</v>
      </c>
      <c r="L129" s="84"/>
      <c r="M129" s="84"/>
      <c r="N129" s="85"/>
      <c r="O129" s="86"/>
      <c r="P129" s="86"/>
      <c r="Q129" s="86"/>
      <c r="R129" s="86"/>
    </row>
    <row r="130" spans="1:18">
      <c r="A130" s="90">
        <v>128</v>
      </c>
      <c r="B130" s="92" t="s">
        <v>687</v>
      </c>
      <c r="C130" s="92"/>
      <c r="D130" s="92" t="s">
        <v>906</v>
      </c>
      <c r="E130" s="91" t="s">
        <v>1262</v>
      </c>
      <c r="F130" s="92" t="s">
        <v>537</v>
      </c>
      <c r="G130" s="92">
        <v>116.74</v>
      </c>
      <c r="H130" s="98">
        <v>203014</v>
      </c>
      <c r="I130" s="87" t="s">
        <v>1137</v>
      </c>
      <c r="J130" s="91" t="s">
        <v>507</v>
      </c>
      <c r="K130" s="84" t="s">
        <v>1200</v>
      </c>
      <c r="L130" s="84"/>
      <c r="M130" s="84"/>
      <c r="N130" s="85"/>
      <c r="O130" s="86"/>
      <c r="P130" s="86"/>
      <c r="Q130" s="86"/>
      <c r="R130" s="86"/>
    </row>
    <row r="131" ht="45" spans="1:18">
      <c r="A131" s="90">
        <v>129</v>
      </c>
      <c r="B131" s="91" t="s">
        <v>687</v>
      </c>
      <c r="C131" s="91"/>
      <c r="D131" s="91" t="s">
        <v>1263</v>
      </c>
      <c r="E131" s="91" t="s">
        <v>118</v>
      </c>
      <c r="F131" s="91" t="s">
        <v>537</v>
      </c>
      <c r="G131" s="91">
        <v>103.29</v>
      </c>
      <c r="H131" s="91">
        <v>249826.45</v>
      </c>
      <c r="I131" s="92" t="s">
        <v>692</v>
      </c>
      <c r="J131" s="91" t="s">
        <v>507</v>
      </c>
      <c r="K131" s="84" t="s">
        <v>1200</v>
      </c>
      <c r="L131" s="84"/>
      <c r="M131" s="84"/>
      <c r="N131" s="85"/>
      <c r="O131" s="86"/>
      <c r="P131" s="86"/>
      <c r="Q131" s="86"/>
      <c r="R131" s="86"/>
    </row>
    <row r="132" ht="45" spans="1:18">
      <c r="A132" s="90">
        <v>130</v>
      </c>
      <c r="B132" s="91" t="s">
        <v>687</v>
      </c>
      <c r="C132" s="91"/>
      <c r="D132" s="91" t="s">
        <v>1263</v>
      </c>
      <c r="E132" s="91" t="s">
        <v>118</v>
      </c>
      <c r="F132" s="91" t="s">
        <v>537</v>
      </c>
      <c r="G132" s="91">
        <v>157.76</v>
      </c>
      <c r="H132" s="91">
        <v>375877.08</v>
      </c>
      <c r="I132" s="92" t="s">
        <v>692</v>
      </c>
      <c r="J132" s="91" t="s">
        <v>507</v>
      </c>
      <c r="K132" s="84" t="s">
        <v>1200</v>
      </c>
      <c r="L132" s="84"/>
      <c r="M132" s="84"/>
      <c r="N132" s="85"/>
      <c r="O132" s="86"/>
      <c r="P132" s="86"/>
      <c r="Q132" s="86"/>
      <c r="R132" s="86"/>
    </row>
    <row r="133" ht="45" spans="1:18">
      <c r="A133" s="90">
        <v>131</v>
      </c>
      <c r="B133" s="91" t="s">
        <v>687</v>
      </c>
      <c r="C133" s="91"/>
      <c r="D133" s="91" t="s">
        <v>1263</v>
      </c>
      <c r="E133" s="91" t="s">
        <v>118</v>
      </c>
      <c r="F133" s="91" t="s">
        <v>537</v>
      </c>
      <c r="G133" s="91">
        <v>104.45</v>
      </c>
      <c r="H133" s="91">
        <v>246133.42</v>
      </c>
      <c r="I133" s="92" t="s">
        <v>692</v>
      </c>
      <c r="J133" s="91" t="s">
        <v>507</v>
      </c>
      <c r="K133" s="84" t="s">
        <v>1200</v>
      </c>
      <c r="L133" s="84"/>
      <c r="M133" s="84"/>
      <c r="N133" s="85"/>
      <c r="O133" s="86"/>
      <c r="P133" s="86"/>
      <c r="Q133" s="86"/>
      <c r="R133" s="86"/>
    </row>
    <row r="134" ht="30" spans="1:18">
      <c r="A134" s="90">
        <v>132</v>
      </c>
      <c r="B134" s="91" t="s">
        <v>687</v>
      </c>
      <c r="C134" s="91"/>
      <c r="D134" s="91" t="s">
        <v>1264</v>
      </c>
      <c r="E134" s="91" t="s">
        <v>1265</v>
      </c>
      <c r="F134" s="91" t="s">
        <v>538</v>
      </c>
      <c r="G134" s="91"/>
      <c r="H134" s="97">
        <v>750000</v>
      </c>
      <c r="I134" s="92" t="s">
        <v>1137</v>
      </c>
      <c r="J134" s="91" t="s">
        <v>129</v>
      </c>
      <c r="K134" s="84" t="s">
        <v>1200</v>
      </c>
      <c r="L134" s="84"/>
      <c r="M134" s="84"/>
      <c r="N134" s="85"/>
      <c r="O134" s="86"/>
      <c r="P134" s="86"/>
      <c r="Q134" s="86"/>
      <c r="R134" s="86"/>
    </row>
    <row r="135" ht="45" spans="1:18">
      <c r="A135" s="90">
        <v>133</v>
      </c>
      <c r="B135" s="91" t="s">
        <v>770</v>
      </c>
      <c r="C135" s="91" t="s">
        <v>1266</v>
      </c>
      <c r="D135" s="91" t="s">
        <v>1267</v>
      </c>
      <c r="E135" s="91" t="s">
        <v>1268</v>
      </c>
      <c r="F135" s="91" t="s">
        <v>537</v>
      </c>
      <c r="G135" s="91">
        <v>874.8</v>
      </c>
      <c r="H135" s="91">
        <v>3103905.67</v>
      </c>
      <c r="I135" s="91" t="s">
        <v>1137</v>
      </c>
      <c r="J135" s="91" t="s">
        <v>1164</v>
      </c>
      <c r="K135" s="84" t="s">
        <v>1176</v>
      </c>
      <c r="L135" s="84"/>
      <c r="M135" s="84"/>
      <c r="N135" s="85"/>
      <c r="O135" s="86"/>
      <c r="P135" s="86"/>
      <c r="Q135" s="86"/>
      <c r="R135" s="86"/>
    </row>
    <row r="136" ht="45" spans="1:18">
      <c r="A136" s="90">
        <v>134</v>
      </c>
      <c r="B136" s="91" t="s">
        <v>770</v>
      </c>
      <c r="C136" s="91" t="s">
        <v>1266</v>
      </c>
      <c r="D136" s="91" t="s">
        <v>1267</v>
      </c>
      <c r="E136" s="91" t="s">
        <v>1269</v>
      </c>
      <c r="F136" s="91"/>
      <c r="G136" s="91"/>
      <c r="H136" s="91">
        <v>6240657</v>
      </c>
      <c r="I136" s="91" t="s">
        <v>1137</v>
      </c>
      <c r="J136" s="91" t="s">
        <v>1164</v>
      </c>
      <c r="K136" s="84" t="s">
        <v>1176</v>
      </c>
      <c r="L136" s="84"/>
      <c r="M136" s="84"/>
      <c r="N136" s="85"/>
      <c r="O136" s="86"/>
      <c r="P136" s="86"/>
      <c r="Q136" s="86"/>
      <c r="R136" s="86"/>
    </row>
    <row r="137" ht="45" spans="1:18">
      <c r="A137" s="90">
        <v>135</v>
      </c>
      <c r="B137" s="91" t="s">
        <v>770</v>
      </c>
      <c r="C137" s="91" t="s">
        <v>1266</v>
      </c>
      <c r="D137" s="91" t="s">
        <v>1267</v>
      </c>
      <c r="E137" s="91" t="s">
        <v>1181</v>
      </c>
      <c r="F137" s="91" t="s">
        <v>266</v>
      </c>
      <c r="G137" s="91" t="s">
        <v>266</v>
      </c>
      <c r="H137" s="91">
        <v>1225245.71</v>
      </c>
      <c r="I137" s="91" t="s">
        <v>1137</v>
      </c>
      <c r="J137" s="91" t="s">
        <v>252</v>
      </c>
      <c r="K137" s="84" t="s">
        <v>1176</v>
      </c>
      <c r="L137" s="84"/>
      <c r="M137" s="84"/>
      <c r="N137" s="85"/>
      <c r="O137" s="86"/>
      <c r="P137" s="86"/>
      <c r="Q137" s="86"/>
      <c r="R137" s="86"/>
    </row>
    <row r="138" ht="30" spans="1:18">
      <c r="A138" s="90">
        <v>136</v>
      </c>
      <c r="B138" s="91" t="s">
        <v>770</v>
      </c>
      <c r="C138" s="91" t="s">
        <v>771</v>
      </c>
      <c r="D138" s="91" t="s">
        <v>1270</v>
      </c>
      <c r="E138" s="91" t="s">
        <v>1271</v>
      </c>
      <c r="F138" s="91" t="s">
        <v>537</v>
      </c>
      <c r="G138" s="91">
        <v>1410.6</v>
      </c>
      <c r="H138" s="91">
        <v>3886368</v>
      </c>
      <c r="I138" s="91" t="s">
        <v>1137</v>
      </c>
      <c r="J138" s="91" t="s">
        <v>252</v>
      </c>
      <c r="K138" s="84" t="s">
        <v>1138</v>
      </c>
      <c r="L138" s="84"/>
      <c r="M138" s="84"/>
      <c r="N138" s="85"/>
      <c r="O138" s="86"/>
      <c r="P138" s="86"/>
      <c r="Q138" s="86"/>
      <c r="R138" s="86"/>
    </row>
    <row r="139" ht="45" spans="1:18">
      <c r="A139" s="90">
        <v>137</v>
      </c>
      <c r="B139" s="91" t="s">
        <v>770</v>
      </c>
      <c r="C139" s="91"/>
      <c r="D139" s="91" t="s">
        <v>1272</v>
      </c>
      <c r="E139" s="91" t="s">
        <v>1273</v>
      </c>
      <c r="F139" s="91" t="s">
        <v>537</v>
      </c>
      <c r="G139" s="91">
        <v>140.59</v>
      </c>
      <c r="H139" s="91">
        <v>773245</v>
      </c>
      <c r="I139" s="91" t="s">
        <v>1137</v>
      </c>
      <c r="J139" s="91" t="s">
        <v>507</v>
      </c>
      <c r="K139" s="84" t="s">
        <v>1183</v>
      </c>
      <c r="L139" s="84"/>
      <c r="M139" s="84"/>
      <c r="N139" s="85"/>
      <c r="O139" s="86"/>
      <c r="P139" s="86"/>
      <c r="Q139" s="86"/>
      <c r="R139" s="86"/>
    </row>
    <row r="140" ht="45" spans="1:18">
      <c r="A140" s="90">
        <v>138</v>
      </c>
      <c r="B140" s="91" t="s">
        <v>770</v>
      </c>
      <c r="C140" s="91"/>
      <c r="D140" s="91" t="s">
        <v>1272</v>
      </c>
      <c r="E140" s="91" t="s">
        <v>1274</v>
      </c>
      <c r="F140" s="91" t="s">
        <v>537</v>
      </c>
      <c r="G140" s="91" t="s">
        <v>918</v>
      </c>
      <c r="H140" s="91">
        <v>1608539.4</v>
      </c>
      <c r="I140" s="91" t="s">
        <v>1137</v>
      </c>
      <c r="J140" s="91" t="s">
        <v>1164</v>
      </c>
      <c r="K140" s="84" t="s">
        <v>1183</v>
      </c>
      <c r="L140" s="84"/>
      <c r="M140" s="84"/>
      <c r="N140" s="85"/>
      <c r="O140" s="86"/>
      <c r="P140" s="86"/>
      <c r="Q140" s="86"/>
      <c r="R140" s="86"/>
    </row>
    <row r="141" ht="45" spans="1:18">
      <c r="A141" s="90">
        <v>139</v>
      </c>
      <c r="B141" s="91" t="s">
        <v>770</v>
      </c>
      <c r="C141" s="91"/>
      <c r="D141" s="91" t="s">
        <v>1275</v>
      </c>
      <c r="E141" s="91" t="s">
        <v>1276</v>
      </c>
      <c r="F141" s="91" t="s">
        <v>537</v>
      </c>
      <c r="G141" s="91">
        <v>64.5</v>
      </c>
      <c r="H141" s="91">
        <v>387674.94</v>
      </c>
      <c r="I141" s="91" t="s">
        <v>1137</v>
      </c>
      <c r="J141" s="91" t="s">
        <v>507</v>
      </c>
      <c r="K141" s="84" t="s">
        <v>1176</v>
      </c>
      <c r="L141" s="84"/>
      <c r="M141" s="84"/>
      <c r="N141" s="85"/>
      <c r="O141" s="86"/>
      <c r="P141" s="86"/>
      <c r="Q141" s="86"/>
      <c r="R141" s="86"/>
    </row>
    <row r="142" ht="45" spans="1:18">
      <c r="A142" s="90">
        <v>140</v>
      </c>
      <c r="B142" s="91" t="s">
        <v>770</v>
      </c>
      <c r="C142" s="91"/>
      <c r="D142" s="91" t="s">
        <v>1277</v>
      </c>
      <c r="E142" s="91" t="s">
        <v>1278</v>
      </c>
      <c r="F142" s="91" t="s">
        <v>537</v>
      </c>
      <c r="G142" s="91">
        <v>1092.17</v>
      </c>
      <c r="H142" s="91">
        <v>1339079.35</v>
      </c>
      <c r="I142" s="91" t="s">
        <v>1137</v>
      </c>
      <c r="J142" s="91" t="s">
        <v>252</v>
      </c>
      <c r="K142" s="84" t="s">
        <v>1183</v>
      </c>
      <c r="L142" s="84"/>
      <c r="M142" s="84"/>
      <c r="N142" s="85"/>
      <c r="O142" s="86"/>
      <c r="P142" s="86"/>
      <c r="Q142" s="86"/>
      <c r="R142" s="86"/>
    </row>
    <row r="143" ht="45" spans="1:18">
      <c r="A143" s="90">
        <v>141</v>
      </c>
      <c r="B143" s="91" t="s">
        <v>770</v>
      </c>
      <c r="C143" s="91"/>
      <c r="D143" s="91" t="s">
        <v>1277</v>
      </c>
      <c r="E143" s="91" t="s">
        <v>1164</v>
      </c>
      <c r="F143" s="91" t="s">
        <v>918</v>
      </c>
      <c r="G143" s="91" t="s">
        <v>918</v>
      </c>
      <c r="H143" s="91">
        <v>8071681.57</v>
      </c>
      <c r="I143" s="91" t="s">
        <v>1137</v>
      </c>
      <c r="J143" s="91" t="s">
        <v>1164</v>
      </c>
      <c r="K143" s="84" t="s">
        <v>1183</v>
      </c>
      <c r="L143" s="84"/>
      <c r="M143" s="84"/>
      <c r="N143" s="85"/>
      <c r="O143" s="86"/>
      <c r="P143" s="86"/>
      <c r="Q143" s="86"/>
      <c r="R143" s="86"/>
    </row>
    <row r="144" ht="45" spans="1:18">
      <c r="A144" s="90">
        <v>142</v>
      </c>
      <c r="B144" s="91" t="s">
        <v>770</v>
      </c>
      <c r="C144" s="91"/>
      <c r="D144" s="91" t="s">
        <v>1279</v>
      </c>
      <c r="E144" s="91" t="s">
        <v>1280</v>
      </c>
      <c r="F144" s="91"/>
      <c r="G144" s="91"/>
      <c r="H144" s="91">
        <v>10624231.93</v>
      </c>
      <c r="I144" s="91" t="s">
        <v>1137</v>
      </c>
      <c r="J144" s="91" t="s">
        <v>1164</v>
      </c>
      <c r="K144" s="84" t="s">
        <v>1183</v>
      </c>
      <c r="L144" s="84"/>
      <c r="M144" s="84"/>
      <c r="N144" s="85"/>
      <c r="O144" s="86"/>
      <c r="P144" s="86"/>
      <c r="Q144" s="86"/>
      <c r="R144" s="86"/>
    </row>
    <row r="145" ht="60" spans="1:18">
      <c r="A145" s="90">
        <v>143</v>
      </c>
      <c r="B145" s="91" t="s">
        <v>770</v>
      </c>
      <c r="C145" s="91" t="s">
        <v>1281</v>
      </c>
      <c r="D145" s="91" t="s">
        <v>1282</v>
      </c>
      <c r="E145" s="91" t="s">
        <v>1181</v>
      </c>
      <c r="F145" s="91" t="s">
        <v>918</v>
      </c>
      <c r="G145" s="91" t="s">
        <v>918</v>
      </c>
      <c r="H145" s="91">
        <v>2990437.91</v>
      </c>
      <c r="I145" s="91" t="s">
        <v>1137</v>
      </c>
      <c r="J145" s="91" t="s">
        <v>252</v>
      </c>
      <c r="K145" s="84" t="s">
        <v>1138</v>
      </c>
      <c r="L145" s="84"/>
      <c r="M145" s="84"/>
      <c r="N145" s="85"/>
      <c r="O145" s="86"/>
      <c r="P145" s="86"/>
      <c r="Q145" s="86"/>
      <c r="R145" s="86"/>
    </row>
    <row r="146" ht="60" spans="1:18">
      <c r="A146" s="90">
        <v>144</v>
      </c>
      <c r="B146" s="91" t="s">
        <v>770</v>
      </c>
      <c r="C146" s="91" t="s">
        <v>1281</v>
      </c>
      <c r="D146" s="91" t="s">
        <v>1282</v>
      </c>
      <c r="E146" s="91" t="s">
        <v>1164</v>
      </c>
      <c r="F146" s="91" t="s">
        <v>538</v>
      </c>
      <c r="G146" s="91" t="s">
        <v>918</v>
      </c>
      <c r="H146" s="91">
        <v>1455403.01</v>
      </c>
      <c r="I146" s="91" t="s">
        <v>1137</v>
      </c>
      <c r="J146" s="91" t="s">
        <v>1164</v>
      </c>
      <c r="K146" s="84" t="s">
        <v>1138</v>
      </c>
      <c r="L146" s="84"/>
      <c r="M146" s="84"/>
      <c r="N146" s="85"/>
      <c r="O146" s="86"/>
      <c r="P146" s="86"/>
      <c r="Q146" s="86"/>
      <c r="R146" s="86"/>
    </row>
    <row r="147" ht="45" spans="1:18">
      <c r="A147" s="90">
        <v>145</v>
      </c>
      <c r="B147" s="91" t="s">
        <v>770</v>
      </c>
      <c r="C147" s="91" t="s">
        <v>1281</v>
      </c>
      <c r="D147" s="91" t="s">
        <v>1283</v>
      </c>
      <c r="E147" s="91" t="s">
        <v>1284</v>
      </c>
      <c r="F147" s="91" t="s">
        <v>538</v>
      </c>
      <c r="G147" s="91">
        <v>303.24</v>
      </c>
      <c r="H147" s="91">
        <v>2713632.55</v>
      </c>
      <c r="I147" s="91" t="s">
        <v>1137</v>
      </c>
      <c r="J147" s="91" t="s">
        <v>252</v>
      </c>
      <c r="K147" s="84" t="s">
        <v>1138</v>
      </c>
      <c r="L147" s="84"/>
      <c r="M147" s="84"/>
      <c r="N147" s="85"/>
      <c r="O147" s="86"/>
      <c r="P147" s="86"/>
      <c r="Q147" s="86"/>
      <c r="R147" s="86"/>
    </row>
    <row r="148" ht="45" spans="1:18">
      <c r="A148" s="90">
        <v>146</v>
      </c>
      <c r="B148" s="91" t="s">
        <v>770</v>
      </c>
      <c r="C148" s="91" t="s">
        <v>1281</v>
      </c>
      <c r="D148" s="91" t="s">
        <v>1283</v>
      </c>
      <c r="E148" s="91" t="s">
        <v>916</v>
      </c>
      <c r="F148" s="91" t="s">
        <v>537</v>
      </c>
      <c r="G148" s="91">
        <v>418</v>
      </c>
      <c r="H148" s="91">
        <v>851963.42</v>
      </c>
      <c r="I148" s="91" t="s">
        <v>1210</v>
      </c>
      <c r="J148" s="91" t="s">
        <v>507</v>
      </c>
      <c r="K148" s="84" t="s">
        <v>1245</v>
      </c>
      <c r="L148" s="84"/>
      <c r="M148" s="84"/>
      <c r="N148" s="85"/>
      <c r="O148" s="86"/>
      <c r="P148" s="86"/>
      <c r="Q148" s="86"/>
      <c r="R148" s="86"/>
    </row>
    <row r="149" ht="45" spans="1:18">
      <c r="A149" s="90">
        <v>147</v>
      </c>
      <c r="B149" s="91" t="s">
        <v>770</v>
      </c>
      <c r="C149" s="91" t="s">
        <v>1281</v>
      </c>
      <c r="D149" s="91" t="s">
        <v>1283</v>
      </c>
      <c r="E149" s="91" t="s">
        <v>1285</v>
      </c>
      <c r="F149" s="91" t="s">
        <v>537</v>
      </c>
      <c r="G149" s="91">
        <v>217.37</v>
      </c>
      <c r="H149" s="91">
        <v>970343.3</v>
      </c>
      <c r="I149" s="91" t="s">
        <v>1137</v>
      </c>
      <c r="J149" s="91" t="s">
        <v>507</v>
      </c>
      <c r="K149" s="84" t="s">
        <v>1138</v>
      </c>
      <c r="L149" s="84"/>
      <c r="M149" s="84"/>
      <c r="N149" s="85"/>
      <c r="O149" s="86"/>
      <c r="P149" s="86"/>
      <c r="Q149" s="86"/>
      <c r="R149" s="86"/>
    </row>
    <row r="150" ht="45" spans="1:18">
      <c r="A150" s="90">
        <v>148</v>
      </c>
      <c r="B150" s="91" t="s">
        <v>770</v>
      </c>
      <c r="C150" s="91" t="s">
        <v>1281</v>
      </c>
      <c r="D150" s="91" t="s">
        <v>1283</v>
      </c>
      <c r="E150" s="91" t="s">
        <v>1286</v>
      </c>
      <c r="F150" s="91" t="s">
        <v>537</v>
      </c>
      <c r="G150" s="91">
        <v>116.73</v>
      </c>
      <c r="H150" s="91">
        <v>526694.08</v>
      </c>
      <c r="I150" s="91" t="s">
        <v>1137</v>
      </c>
      <c r="J150" s="91" t="s">
        <v>507</v>
      </c>
      <c r="K150" s="84" t="s">
        <v>1138</v>
      </c>
      <c r="L150" s="84"/>
      <c r="M150" s="84"/>
      <c r="N150" s="85"/>
      <c r="O150" s="86"/>
      <c r="P150" s="86"/>
      <c r="Q150" s="86"/>
      <c r="R150" s="86"/>
    </row>
    <row r="151" ht="45" spans="1:18">
      <c r="A151" s="90">
        <v>149</v>
      </c>
      <c r="B151" s="91" t="s">
        <v>770</v>
      </c>
      <c r="C151" s="91" t="s">
        <v>1281</v>
      </c>
      <c r="D151" s="91" t="s">
        <v>1283</v>
      </c>
      <c r="E151" s="91" t="s">
        <v>1287</v>
      </c>
      <c r="F151" s="91" t="s">
        <v>537</v>
      </c>
      <c r="G151" s="91">
        <v>116.73</v>
      </c>
      <c r="H151" s="91">
        <v>526694.08</v>
      </c>
      <c r="I151" s="91" t="s">
        <v>1137</v>
      </c>
      <c r="J151" s="91" t="s">
        <v>507</v>
      </c>
      <c r="K151" s="84" t="s">
        <v>1138</v>
      </c>
      <c r="L151" s="84"/>
      <c r="M151" s="84"/>
      <c r="N151" s="85"/>
      <c r="O151" s="86"/>
      <c r="P151" s="86"/>
      <c r="Q151" s="86"/>
      <c r="R151" s="86"/>
    </row>
    <row r="152" ht="45" spans="1:18">
      <c r="A152" s="90">
        <v>150</v>
      </c>
      <c r="B152" s="91" t="s">
        <v>770</v>
      </c>
      <c r="C152" s="91" t="s">
        <v>1281</v>
      </c>
      <c r="D152" s="91" t="s">
        <v>1283</v>
      </c>
      <c r="E152" s="91" t="s">
        <v>1288</v>
      </c>
      <c r="F152" s="91" t="s">
        <v>537</v>
      </c>
      <c r="G152" s="91">
        <v>206.71</v>
      </c>
      <c r="H152" s="91">
        <v>571820.66</v>
      </c>
      <c r="I152" s="91" t="s">
        <v>1137</v>
      </c>
      <c r="J152" s="91" t="s">
        <v>507</v>
      </c>
      <c r="K152" s="84" t="s">
        <v>1138</v>
      </c>
      <c r="L152" s="84"/>
      <c r="M152" s="84"/>
      <c r="N152" s="85"/>
      <c r="O152" s="86"/>
      <c r="P152" s="86"/>
      <c r="Q152" s="86"/>
      <c r="R152" s="86"/>
    </row>
    <row r="153" ht="45" spans="1:18">
      <c r="A153" s="90">
        <v>151</v>
      </c>
      <c r="B153" s="91" t="s">
        <v>770</v>
      </c>
      <c r="C153" s="91" t="s">
        <v>1281</v>
      </c>
      <c r="D153" s="91" t="s">
        <v>1283</v>
      </c>
      <c r="E153" s="91" t="s">
        <v>1289</v>
      </c>
      <c r="F153" s="91" t="s">
        <v>537</v>
      </c>
      <c r="G153" s="91">
        <v>492.8</v>
      </c>
      <c r="H153" s="91">
        <v>2156154.75</v>
      </c>
      <c r="I153" s="91" t="s">
        <v>1137</v>
      </c>
      <c r="J153" s="91" t="s">
        <v>252</v>
      </c>
      <c r="K153" s="84" t="s">
        <v>1245</v>
      </c>
      <c r="L153" s="84"/>
      <c r="M153" s="84"/>
      <c r="N153" s="85"/>
      <c r="O153" s="86"/>
      <c r="P153" s="86"/>
      <c r="Q153" s="86"/>
      <c r="R153" s="86"/>
    </row>
    <row r="154" ht="45" spans="1:18">
      <c r="A154" s="90">
        <v>152</v>
      </c>
      <c r="B154" s="91" t="s">
        <v>770</v>
      </c>
      <c r="C154" s="91" t="s">
        <v>1281</v>
      </c>
      <c r="D154" s="91" t="s">
        <v>1283</v>
      </c>
      <c r="E154" s="91" t="s">
        <v>1290</v>
      </c>
      <c r="F154" s="91" t="s">
        <v>537</v>
      </c>
      <c r="G154" s="91">
        <v>454.89</v>
      </c>
      <c r="H154" s="91">
        <v>1990287.33</v>
      </c>
      <c r="I154" s="91" t="s">
        <v>1137</v>
      </c>
      <c r="J154" s="91" t="s">
        <v>252</v>
      </c>
      <c r="K154" s="84" t="s">
        <v>1245</v>
      </c>
      <c r="L154" s="84"/>
      <c r="M154" s="84"/>
      <c r="N154" s="85"/>
      <c r="O154" s="86"/>
      <c r="P154" s="86"/>
      <c r="Q154" s="86"/>
      <c r="R154" s="86"/>
    </row>
    <row r="155" ht="45" spans="1:18">
      <c r="A155" s="90">
        <v>153</v>
      </c>
      <c r="B155" s="91" t="s">
        <v>770</v>
      </c>
      <c r="C155" s="91" t="s">
        <v>1281</v>
      </c>
      <c r="D155" s="91" t="s">
        <v>1283</v>
      </c>
      <c r="E155" s="91" t="s">
        <v>1291</v>
      </c>
      <c r="F155" s="91" t="s">
        <v>537</v>
      </c>
      <c r="G155" s="91">
        <v>761.94</v>
      </c>
      <c r="H155" s="91">
        <v>3333727.8</v>
      </c>
      <c r="I155" s="91" t="s">
        <v>1137</v>
      </c>
      <c r="J155" s="91" t="s">
        <v>252</v>
      </c>
      <c r="K155" s="84" t="s">
        <v>1245</v>
      </c>
      <c r="L155" s="84"/>
      <c r="M155" s="84"/>
      <c r="N155" s="85"/>
      <c r="O155" s="86"/>
      <c r="P155" s="86"/>
      <c r="Q155" s="86"/>
      <c r="R155" s="86"/>
    </row>
    <row r="156" ht="45" spans="1:18">
      <c r="A156" s="90">
        <v>154</v>
      </c>
      <c r="B156" s="91" t="s">
        <v>770</v>
      </c>
      <c r="C156" s="91" t="s">
        <v>1281</v>
      </c>
      <c r="D156" s="91" t="s">
        <v>1283</v>
      </c>
      <c r="E156" s="91" t="s">
        <v>1292</v>
      </c>
      <c r="F156" s="91" t="s">
        <v>537</v>
      </c>
      <c r="G156" s="91">
        <v>751.39</v>
      </c>
      <c r="H156" s="91">
        <v>3287568.15</v>
      </c>
      <c r="I156" s="91" t="s">
        <v>1137</v>
      </c>
      <c r="J156" s="91" t="s">
        <v>252</v>
      </c>
      <c r="K156" s="84" t="s">
        <v>1245</v>
      </c>
      <c r="L156" s="84"/>
      <c r="M156" s="84"/>
      <c r="N156" s="85"/>
      <c r="O156" s="86"/>
      <c r="P156" s="86"/>
      <c r="Q156" s="86"/>
      <c r="R156" s="86"/>
    </row>
    <row r="157" ht="45" spans="1:18">
      <c r="A157" s="90">
        <v>155</v>
      </c>
      <c r="B157" s="91" t="s">
        <v>770</v>
      </c>
      <c r="C157" s="91" t="s">
        <v>1281</v>
      </c>
      <c r="D157" s="91" t="s">
        <v>1283</v>
      </c>
      <c r="E157" s="91" t="s">
        <v>1293</v>
      </c>
      <c r="F157" s="91" t="s">
        <v>537</v>
      </c>
      <c r="G157" s="91">
        <v>401.3</v>
      </c>
      <c r="H157" s="91">
        <v>1755813.4</v>
      </c>
      <c r="I157" s="91" t="s">
        <v>1137</v>
      </c>
      <c r="J157" s="91" t="s">
        <v>252</v>
      </c>
      <c r="K157" s="84" t="s">
        <v>1245</v>
      </c>
      <c r="L157" s="84"/>
      <c r="M157" s="84"/>
      <c r="N157" s="85"/>
      <c r="O157" s="86"/>
      <c r="P157" s="86"/>
      <c r="Q157" s="86"/>
      <c r="R157" s="86"/>
    </row>
    <row r="158" ht="45" spans="1:18">
      <c r="A158" s="90">
        <v>156</v>
      </c>
      <c r="B158" s="91" t="s">
        <v>770</v>
      </c>
      <c r="C158" s="91" t="s">
        <v>1281</v>
      </c>
      <c r="D158" s="91" t="s">
        <v>1283</v>
      </c>
      <c r="E158" s="91" t="s">
        <v>1294</v>
      </c>
      <c r="F158" s="91" t="s">
        <v>537</v>
      </c>
      <c r="G158" s="91">
        <v>300.25</v>
      </c>
      <c r="H158" s="91">
        <v>1313688.78</v>
      </c>
      <c r="I158" s="91" t="s">
        <v>1137</v>
      </c>
      <c r="J158" s="91" t="s">
        <v>252</v>
      </c>
      <c r="K158" s="84" t="s">
        <v>1245</v>
      </c>
      <c r="L158" s="84"/>
      <c r="M158" s="84"/>
      <c r="N158" s="85"/>
      <c r="O158" s="86"/>
      <c r="P158" s="86"/>
      <c r="Q158" s="86"/>
      <c r="R158" s="86"/>
    </row>
    <row r="159" ht="45" spans="1:18">
      <c r="A159" s="90">
        <v>157</v>
      </c>
      <c r="B159" s="91" t="s">
        <v>770</v>
      </c>
      <c r="C159" s="91" t="s">
        <v>1281</v>
      </c>
      <c r="D159" s="91" t="s">
        <v>1283</v>
      </c>
      <c r="E159" s="91" t="s">
        <v>1295</v>
      </c>
      <c r="F159" s="91" t="s">
        <v>537</v>
      </c>
      <c r="G159" s="91">
        <v>751.39</v>
      </c>
      <c r="H159" s="91">
        <v>3287568.15</v>
      </c>
      <c r="I159" s="91" t="s">
        <v>1137</v>
      </c>
      <c r="J159" s="91" t="s">
        <v>252</v>
      </c>
      <c r="K159" s="84" t="s">
        <v>1245</v>
      </c>
      <c r="L159" s="84"/>
      <c r="M159" s="84"/>
      <c r="N159" s="85"/>
      <c r="O159" s="86"/>
      <c r="P159" s="86"/>
      <c r="Q159" s="86"/>
      <c r="R159" s="86"/>
    </row>
    <row r="160" ht="45" spans="1:18">
      <c r="A160" s="90">
        <v>158</v>
      </c>
      <c r="B160" s="91" t="s">
        <v>770</v>
      </c>
      <c r="C160" s="91" t="s">
        <v>1281</v>
      </c>
      <c r="D160" s="91" t="s">
        <v>1283</v>
      </c>
      <c r="E160" s="91" t="s">
        <v>1296</v>
      </c>
      <c r="F160" s="91" t="s">
        <v>537</v>
      </c>
      <c r="G160" s="91">
        <v>401.3</v>
      </c>
      <c r="H160" s="91">
        <v>1755813.4</v>
      </c>
      <c r="I160" s="91" t="s">
        <v>1137</v>
      </c>
      <c r="J160" s="91" t="s">
        <v>252</v>
      </c>
      <c r="K160" s="84" t="s">
        <v>1245</v>
      </c>
      <c r="L160" s="84"/>
      <c r="M160" s="84"/>
      <c r="N160" s="85"/>
      <c r="O160" s="86"/>
      <c r="P160" s="86"/>
      <c r="Q160" s="86"/>
      <c r="R160" s="86"/>
    </row>
    <row r="161" ht="45" spans="1:18">
      <c r="A161" s="90">
        <v>159</v>
      </c>
      <c r="B161" s="91" t="s">
        <v>770</v>
      </c>
      <c r="C161" s="91" t="s">
        <v>1281</v>
      </c>
      <c r="D161" s="91" t="s">
        <v>1283</v>
      </c>
      <c r="E161" s="91" t="s">
        <v>1297</v>
      </c>
      <c r="F161" s="91" t="s">
        <v>537</v>
      </c>
      <c r="G161" s="91">
        <v>300.25</v>
      </c>
      <c r="H161" s="91">
        <v>1313688.78</v>
      </c>
      <c r="I161" s="91" t="s">
        <v>1137</v>
      </c>
      <c r="J161" s="91" t="s">
        <v>252</v>
      </c>
      <c r="K161" s="84" t="s">
        <v>1245</v>
      </c>
      <c r="L161" s="84"/>
      <c r="M161" s="84"/>
      <c r="N161" s="85"/>
      <c r="O161" s="86"/>
      <c r="P161" s="86"/>
      <c r="Q161" s="86"/>
      <c r="R161" s="86"/>
    </row>
    <row r="162" ht="45" spans="1:18">
      <c r="A162" s="90">
        <v>160</v>
      </c>
      <c r="B162" s="91" t="s">
        <v>770</v>
      </c>
      <c r="C162" s="91" t="s">
        <v>1281</v>
      </c>
      <c r="D162" s="91" t="s">
        <v>1283</v>
      </c>
      <c r="E162" s="91" t="s">
        <v>1298</v>
      </c>
      <c r="F162" s="91" t="s">
        <v>537</v>
      </c>
      <c r="G162" s="91">
        <v>751.39</v>
      </c>
      <c r="H162" s="91">
        <v>3287568.15</v>
      </c>
      <c r="I162" s="91" t="s">
        <v>1137</v>
      </c>
      <c r="J162" s="91" t="s">
        <v>252</v>
      </c>
      <c r="K162" s="84" t="s">
        <v>1245</v>
      </c>
      <c r="L162" s="84"/>
      <c r="M162" s="84"/>
      <c r="N162" s="85"/>
      <c r="O162" s="86"/>
      <c r="P162" s="86"/>
      <c r="Q162" s="86"/>
      <c r="R162" s="86"/>
    </row>
    <row r="163" ht="45" spans="1:18">
      <c r="A163" s="90">
        <v>161</v>
      </c>
      <c r="B163" s="91" t="s">
        <v>770</v>
      </c>
      <c r="C163" s="91" t="s">
        <v>1281</v>
      </c>
      <c r="D163" s="91" t="s">
        <v>1283</v>
      </c>
      <c r="E163" s="91" t="s">
        <v>1299</v>
      </c>
      <c r="F163" s="91" t="s">
        <v>537</v>
      </c>
      <c r="G163" s="91">
        <v>401.3</v>
      </c>
      <c r="H163" s="91">
        <v>1755813.4</v>
      </c>
      <c r="I163" s="91" t="s">
        <v>1137</v>
      </c>
      <c r="J163" s="91" t="s">
        <v>252</v>
      </c>
      <c r="K163" s="84" t="s">
        <v>1245</v>
      </c>
      <c r="L163" s="84"/>
      <c r="M163" s="84"/>
      <c r="N163" s="85"/>
      <c r="O163" s="86"/>
      <c r="P163" s="86"/>
      <c r="Q163" s="86"/>
      <c r="R163" s="86"/>
    </row>
    <row r="164" ht="45" spans="1:18">
      <c r="A164" s="90">
        <v>162</v>
      </c>
      <c r="B164" s="91" t="s">
        <v>770</v>
      </c>
      <c r="C164" s="91" t="s">
        <v>1281</v>
      </c>
      <c r="D164" s="91" t="s">
        <v>1283</v>
      </c>
      <c r="E164" s="91" t="s">
        <v>1300</v>
      </c>
      <c r="F164" s="91" t="s">
        <v>537</v>
      </c>
      <c r="G164" s="91">
        <v>300.25</v>
      </c>
      <c r="H164" s="91">
        <v>1313688.78</v>
      </c>
      <c r="I164" s="91" t="s">
        <v>1137</v>
      </c>
      <c r="J164" s="91" t="s">
        <v>252</v>
      </c>
      <c r="K164" s="84" t="s">
        <v>1245</v>
      </c>
      <c r="L164" s="84"/>
      <c r="M164" s="84"/>
      <c r="N164" s="85"/>
      <c r="O164" s="86"/>
      <c r="P164" s="86"/>
      <c r="Q164" s="86"/>
      <c r="R164" s="86"/>
    </row>
    <row r="165" ht="45" spans="1:18">
      <c r="A165" s="90">
        <v>163</v>
      </c>
      <c r="B165" s="91" t="s">
        <v>770</v>
      </c>
      <c r="C165" s="91" t="s">
        <v>1281</v>
      </c>
      <c r="D165" s="91" t="s">
        <v>1283</v>
      </c>
      <c r="E165" s="91" t="s">
        <v>1301</v>
      </c>
      <c r="F165" s="91" t="s">
        <v>537</v>
      </c>
      <c r="G165" s="91">
        <v>751.39</v>
      </c>
      <c r="H165" s="91">
        <v>3287568.15</v>
      </c>
      <c r="I165" s="91" t="s">
        <v>1137</v>
      </c>
      <c r="J165" s="91" t="s">
        <v>252</v>
      </c>
      <c r="K165" s="84" t="s">
        <v>1245</v>
      </c>
      <c r="L165" s="84"/>
      <c r="M165" s="84"/>
      <c r="N165" s="85"/>
      <c r="O165" s="86"/>
      <c r="P165" s="86"/>
      <c r="Q165" s="86"/>
      <c r="R165" s="86"/>
    </row>
    <row r="166" ht="45" spans="1:18">
      <c r="A166" s="90">
        <v>164</v>
      </c>
      <c r="B166" s="91" t="s">
        <v>770</v>
      </c>
      <c r="C166" s="91" t="s">
        <v>1281</v>
      </c>
      <c r="D166" s="91" t="s">
        <v>1283</v>
      </c>
      <c r="E166" s="91" t="s">
        <v>1302</v>
      </c>
      <c r="F166" s="91" t="s">
        <v>537</v>
      </c>
      <c r="G166" s="91">
        <v>401.3</v>
      </c>
      <c r="H166" s="91">
        <v>1755813.4</v>
      </c>
      <c r="I166" s="91" t="s">
        <v>1137</v>
      </c>
      <c r="J166" s="91" t="s">
        <v>252</v>
      </c>
      <c r="K166" s="84" t="s">
        <v>1245</v>
      </c>
      <c r="L166" s="84"/>
      <c r="M166" s="84"/>
      <c r="N166" s="85"/>
      <c r="O166" s="86"/>
      <c r="P166" s="86"/>
      <c r="Q166" s="86"/>
      <c r="R166" s="86"/>
    </row>
    <row r="167" ht="45" spans="1:18">
      <c r="A167" s="90">
        <v>165</v>
      </c>
      <c r="B167" s="91" t="s">
        <v>770</v>
      </c>
      <c r="C167" s="91" t="s">
        <v>1281</v>
      </c>
      <c r="D167" s="91" t="s">
        <v>1283</v>
      </c>
      <c r="E167" s="91" t="s">
        <v>1303</v>
      </c>
      <c r="F167" s="91" t="s">
        <v>537</v>
      </c>
      <c r="G167" s="91">
        <v>300.25</v>
      </c>
      <c r="H167" s="91">
        <v>1313688.78</v>
      </c>
      <c r="I167" s="91" t="s">
        <v>1137</v>
      </c>
      <c r="J167" s="91" t="s">
        <v>252</v>
      </c>
      <c r="K167" s="84" t="s">
        <v>1245</v>
      </c>
      <c r="L167" s="84"/>
      <c r="M167" s="84"/>
      <c r="N167" s="85"/>
      <c r="O167" s="86"/>
      <c r="P167" s="86"/>
      <c r="Q167" s="86"/>
      <c r="R167" s="86"/>
    </row>
    <row r="168" ht="45" spans="1:18">
      <c r="A168" s="90">
        <v>166</v>
      </c>
      <c r="B168" s="91" t="s">
        <v>770</v>
      </c>
      <c r="C168" s="91" t="s">
        <v>1281</v>
      </c>
      <c r="D168" s="91" t="s">
        <v>1283</v>
      </c>
      <c r="E168" s="91" t="s">
        <v>1304</v>
      </c>
      <c r="F168" s="91" t="s">
        <v>537</v>
      </c>
      <c r="G168" s="91">
        <v>751.39</v>
      </c>
      <c r="H168" s="91">
        <v>3287568.15</v>
      </c>
      <c r="I168" s="91" t="s">
        <v>1137</v>
      </c>
      <c r="J168" s="91" t="s">
        <v>252</v>
      </c>
      <c r="K168" s="84" t="s">
        <v>1245</v>
      </c>
      <c r="L168" s="84"/>
      <c r="M168" s="84"/>
      <c r="N168" s="85"/>
      <c r="O168" s="86"/>
      <c r="P168" s="86"/>
      <c r="Q168" s="86"/>
      <c r="R168" s="86"/>
    </row>
    <row r="169" ht="45" spans="1:18">
      <c r="A169" s="90">
        <v>167</v>
      </c>
      <c r="B169" s="91" t="s">
        <v>770</v>
      </c>
      <c r="C169" s="91" t="s">
        <v>1281</v>
      </c>
      <c r="D169" s="91" t="s">
        <v>1283</v>
      </c>
      <c r="E169" s="91" t="s">
        <v>1305</v>
      </c>
      <c r="F169" s="91" t="s">
        <v>537</v>
      </c>
      <c r="G169" s="91">
        <v>401.3</v>
      </c>
      <c r="H169" s="91">
        <v>1755813.4</v>
      </c>
      <c r="I169" s="91" t="s">
        <v>1137</v>
      </c>
      <c r="J169" s="91" t="s">
        <v>252</v>
      </c>
      <c r="K169" s="84" t="s">
        <v>1245</v>
      </c>
      <c r="L169" s="84"/>
      <c r="M169" s="84"/>
      <c r="N169" s="85"/>
      <c r="O169" s="86"/>
      <c r="P169" s="86"/>
      <c r="Q169" s="86"/>
      <c r="R169" s="86"/>
    </row>
    <row r="170" ht="45" spans="1:18">
      <c r="A170" s="90">
        <v>168</v>
      </c>
      <c r="B170" s="91" t="s">
        <v>770</v>
      </c>
      <c r="C170" s="91" t="s">
        <v>1281</v>
      </c>
      <c r="D170" s="91" t="s">
        <v>1283</v>
      </c>
      <c r="E170" s="91" t="s">
        <v>1306</v>
      </c>
      <c r="F170" s="91" t="s">
        <v>537</v>
      </c>
      <c r="G170" s="91">
        <v>300.25</v>
      </c>
      <c r="H170" s="91">
        <v>1313688.78</v>
      </c>
      <c r="I170" s="91" t="s">
        <v>1137</v>
      </c>
      <c r="J170" s="91" t="s">
        <v>252</v>
      </c>
      <c r="K170" s="84" t="s">
        <v>1245</v>
      </c>
      <c r="L170" s="84"/>
      <c r="M170" s="84"/>
      <c r="N170" s="85"/>
      <c r="O170" s="86"/>
      <c r="P170" s="86"/>
      <c r="Q170" s="86"/>
      <c r="R170" s="86"/>
    </row>
    <row r="171" ht="45" spans="1:18">
      <c r="A171" s="90">
        <v>169</v>
      </c>
      <c r="B171" s="91" t="s">
        <v>770</v>
      </c>
      <c r="C171" s="91" t="s">
        <v>1281</v>
      </c>
      <c r="D171" s="91" t="s">
        <v>1283</v>
      </c>
      <c r="E171" s="91" t="s">
        <v>1307</v>
      </c>
      <c r="F171" s="91" t="s">
        <v>537</v>
      </c>
      <c r="G171" s="91">
        <v>751.39</v>
      </c>
      <c r="H171" s="91">
        <v>3287568.15</v>
      </c>
      <c r="I171" s="91" t="s">
        <v>1137</v>
      </c>
      <c r="J171" s="91" t="s">
        <v>252</v>
      </c>
      <c r="K171" s="84" t="s">
        <v>1245</v>
      </c>
      <c r="L171" s="84"/>
      <c r="M171" s="84"/>
      <c r="N171" s="85"/>
      <c r="O171" s="86"/>
      <c r="P171" s="86"/>
      <c r="Q171" s="86"/>
      <c r="R171" s="86"/>
    </row>
    <row r="172" ht="45" spans="1:18">
      <c r="A172" s="90">
        <v>170</v>
      </c>
      <c r="B172" s="91" t="s">
        <v>770</v>
      </c>
      <c r="C172" s="91" t="s">
        <v>1281</v>
      </c>
      <c r="D172" s="91" t="s">
        <v>1283</v>
      </c>
      <c r="E172" s="91" t="s">
        <v>1308</v>
      </c>
      <c r="F172" s="91" t="s">
        <v>537</v>
      </c>
      <c r="G172" s="91">
        <v>401.3</v>
      </c>
      <c r="H172" s="91">
        <v>1755813.4</v>
      </c>
      <c r="I172" s="91" t="s">
        <v>1137</v>
      </c>
      <c r="J172" s="91" t="s">
        <v>252</v>
      </c>
      <c r="K172" s="84" t="s">
        <v>1245</v>
      </c>
      <c r="L172" s="84"/>
      <c r="M172" s="84"/>
      <c r="N172" s="85"/>
      <c r="O172" s="86"/>
      <c r="P172" s="86"/>
      <c r="Q172" s="86"/>
      <c r="R172" s="86"/>
    </row>
    <row r="173" ht="45" spans="1:18">
      <c r="A173" s="90">
        <v>171</v>
      </c>
      <c r="B173" s="91" t="s">
        <v>770</v>
      </c>
      <c r="C173" s="91" t="s">
        <v>1281</v>
      </c>
      <c r="D173" s="91" t="s">
        <v>1283</v>
      </c>
      <c r="E173" s="91" t="s">
        <v>1309</v>
      </c>
      <c r="F173" s="91" t="s">
        <v>537</v>
      </c>
      <c r="G173" s="91">
        <v>300.25</v>
      </c>
      <c r="H173" s="91">
        <v>1313688.78</v>
      </c>
      <c r="I173" s="91" t="s">
        <v>1137</v>
      </c>
      <c r="J173" s="91" t="s">
        <v>252</v>
      </c>
      <c r="K173" s="84" t="s">
        <v>1245</v>
      </c>
      <c r="L173" s="84"/>
      <c r="M173" s="84"/>
      <c r="N173" s="85"/>
      <c r="O173" s="86"/>
      <c r="P173" s="86"/>
      <c r="Q173" s="86"/>
      <c r="R173" s="86"/>
    </row>
    <row r="174" ht="45" spans="1:18">
      <c r="A174" s="90">
        <v>172</v>
      </c>
      <c r="B174" s="91" t="s">
        <v>770</v>
      </c>
      <c r="C174" s="91" t="s">
        <v>1281</v>
      </c>
      <c r="D174" s="91" t="s">
        <v>1283</v>
      </c>
      <c r="E174" s="91" t="s">
        <v>1310</v>
      </c>
      <c r="F174" s="91" t="s">
        <v>918</v>
      </c>
      <c r="G174" s="91" t="s">
        <v>918</v>
      </c>
      <c r="H174" s="91">
        <v>1783793.12</v>
      </c>
      <c r="I174" s="91" t="s">
        <v>1137</v>
      </c>
      <c r="J174" s="91" t="s">
        <v>129</v>
      </c>
      <c r="K174" s="84" t="s">
        <v>1245</v>
      </c>
      <c r="L174" s="84"/>
      <c r="M174" s="84"/>
      <c r="N174" s="85"/>
      <c r="O174" s="86"/>
      <c r="P174" s="86"/>
      <c r="Q174" s="86"/>
      <c r="R174" s="86"/>
    </row>
    <row r="175" ht="45" spans="1:18">
      <c r="A175" s="90">
        <v>173</v>
      </c>
      <c r="B175" s="91" t="s">
        <v>770</v>
      </c>
      <c r="C175" s="91" t="s">
        <v>1281</v>
      </c>
      <c r="D175" s="91" t="s">
        <v>1283</v>
      </c>
      <c r="E175" s="91" t="s">
        <v>1311</v>
      </c>
      <c r="F175" s="91" t="s">
        <v>918</v>
      </c>
      <c r="G175" s="91" t="s">
        <v>918</v>
      </c>
      <c r="H175" s="91">
        <v>2143982.25</v>
      </c>
      <c r="I175" s="91" t="s">
        <v>1137</v>
      </c>
      <c r="J175" s="91" t="s">
        <v>129</v>
      </c>
      <c r="K175" s="84" t="s">
        <v>1245</v>
      </c>
      <c r="L175" s="84"/>
      <c r="M175" s="84"/>
      <c r="N175" s="85"/>
      <c r="O175" s="86"/>
      <c r="P175" s="86"/>
      <c r="Q175" s="86"/>
      <c r="R175" s="86"/>
    </row>
    <row r="176" ht="45" spans="1:18">
      <c r="A176" s="90">
        <v>174</v>
      </c>
      <c r="B176" s="91" t="s">
        <v>770</v>
      </c>
      <c r="C176" s="91" t="s">
        <v>1281</v>
      </c>
      <c r="D176" s="91" t="s">
        <v>1283</v>
      </c>
      <c r="E176" s="91" t="s">
        <v>1312</v>
      </c>
      <c r="F176" s="91" t="s">
        <v>918</v>
      </c>
      <c r="G176" s="91" t="s">
        <v>918</v>
      </c>
      <c r="H176" s="91">
        <v>754681.73</v>
      </c>
      <c r="I176" s="91" t="s">
        <v>1137</v>
      </c>
      <c r="J176" s="91" t="s">
        <v>129</v>
      </c>
      <c r="K176" s="84" t="s">
        <v>1245</v>
      </c>
      <c r="L176" s="84"/>
      <c r="M176" s="84"/>
      <c r="N176" s="85"/>
      <c r="O176" s="86"/>
      <c r="P176" s="86"/>
      <c r="Q176" s="86"/>
      <c r="R176" s="86"/>
    </row>
    <row r="177" ht="45" spans="1:18">
      <c r="A177" s="90">
        <v>175</v>
      </c>
      <c r="B177" s="91" t="s">
        <v>770</v>
      </c>
      <c r="C177" s="91" t="s">
        <v>1281</v>
      </c>
      <c r="D177" s="91" t="s">
        <v>1283</v>
      </c>
      <c r="E177" s="91" t="s">
        <v>1313</v>
      </c>
      <c r="F177" s="91" t="s">
        <v>918</v>
      </c>
      <c r="G177" s="91">
        <v>1073.66</v>
      </c>
      <c r="H177" s="91">
        <v>3457977.36</v>
      </c>
      <c r="I177" s="91" t="s">
        <v>1137</v>
      </c>
      <c r="J177" s="91" t="s">
        <v>252</v>
      </c>
      <c r="K177" s="84" t="s">
        <v>1245</v>
      </c>
      <c r="L177" s="84"/>
      <c r="M177" s="84"/>
      <c r="N177" s="85"/>
      <c r="O177" s="86"/>
      <c r="P177" s="86"/>
      <c r="Q177" s="86"/>
      <c r="R177" s="86"/>
    </row>
    <row r="178" ht="45" spans="1:18">
      <c r="A178" s="90">
        <v>176</v>
      </c>
      <c r="B178" s="91" t="s">
        <v>770</v>
      </c>
      <c r="C178" s="91"/>
      <c r="D178" s="91" t="s">
        <v>1314</v>
      </c>
      <c r="E178" s="91" t="s">
        <v>1315</v>
      </c>
      <c r="F178" s="91" t="s">
        <v>918</v>
      </c>
      <c r="G178" s="91" t="s">
        <v>918</v>
      </c>
      <c r="H178" s="91">
        <v>6201162</v>
      </c>
      <c r="I178" s="91" t="s">
        <v>1137</v>
      </c>
      <c r="J178" s="91" t="s">
        <v>1164</v>
      </c>
      <c r="K178" s="84" t="s">
        <v>1316</v>
      </c>
      <c r="L178" s="84"/>
      <c r="M178" s="84"/>
      <c r="N178" s="85"/>
      <c r="O178" s="86"/>
      <c r="P178" s="86"/>
      <c r="Q178" s="86"/>
      <c r="R178" s="86"/>
    </row>
    <row r="179" ht="45" spans="1:18">
      <c r="A179" s="90">
        <v>177</v>
      </c>
      <c r="B179" s="91" t="s">
        <v>770</v>
      </c>
      <c r="C179" s="91" t="s">
        <v>771</v>
      </c>
      <c r="D179" s="91" t="s">
        <v>1317</v>
      </c>
      <c r="E179" s="91" t="s">
        <v>1318</v>
      </c>
      <c r="F179" s="91" t="s">
        <v>537</v>
      </c>
      <c r="G179" s="91">
        <v>7123</v>
      </c>
      <c r="H179" s="91">
        <v>1414013.5</v>
      </c>
      <c r="I179" s="91" t="s">
        <v>1137</v>
      </c>
      <c r="J179" s="91" t="s">
        <v>1164</v>
      </c>
      <c r="K179" s="84" t="s">
        <v>1316</v>
      </c>
      <c r="L179" s="84"/>
      <c r="M179" s="84"/>
      <c r="N179" s="85"/>
      <c r="O179" s="86"/>
      <c r="P179" s="86"/>
      <c r="Q179" s="86"/>
      <c r="R179" s="86"/>
    </row>
    <row r="180" ht="30" spans="1:18">
      <c r="A180" s="90">
        <v>178</v>
      </c>
      <c r="B180" s="91" t="s">
        <v>770</v>
      </c>
      <c r="C180" s="91" t="s">
        <v>771</v>
      </c>
      <c r="D180" s="91" t="s">
        <v>1319</v>
      </c>
      <c r="E180" s="91" t="s">
        <v>1320</v>
      </c>
      <c r="F180" s="91" t="s">
        <v>537</v>
      </c>
      <c r="G180" s="91">
        <v>3253.48</v>
      </c>
      <c r="H180" s="91">
        <v>15600000</v>
      </c>
      <c r="I180" s="91" t="s">
        <v>1137</v>
      </c>
      <c r="J180" s="91" t="s">
        <v>1164</v>
      </c>
      <c r="K180" s="84" t="s">
        <v>1176</v>
      </c>
      <c r="L180" s="84"/>
      <c r="M180" s="84"/>
      <c r="N180" s="85"/>
      <c r="O180" s="86"/>
      <c r="P180" s="86"/>
      <c r="Q180" s="86"/>
      <c r="R180" s="86"/>
    </row>
    <row r="181" ht="45" spans="1:18">
      <c r="A181" s="90">
        <v>179</v>
      </c>
      <c r="B181" s="91" t="s">
        <v>770</v>
      </c>
      <c r="C181" s="91"/>
      <c r="D181" s="91" t="s">
        <v>1321</v>
      </c>
      <c r="E181" s="91" t="s">
        <v>1322</v>
      </c>
      <c r="F181" s="91" t="s">
        <v>537</v>
      </c>
      <c r="G181" s="91">
        <v>52.29</v>
      </c>
      <c r="H181" s="91">
        <v>34628.8</v>
      </c>
      <c r="I181" s="91" t="s">
        <v>1137</v>
      </c>
      <c r="J181" s="91" t="s">
        <v>507</v>
      </c>
      <c r="K181" s="84" t="s">
        <v>1323</v>
      </c>
      <c r="L181" s="84"/>
      <c r="M181" s="84"/>
      <c r="N181" s="85"/>
      <c r="O181" s="86"/>
      <c r="P181" s="86"/>
      <c r="Q181" s="86"/>
      <c r="R181" s="86"/>
    </row>
    <row r="182" ht="45" spans="1:18">
      <c r="A182" s="90">
        <v>180</v>
      </c>
      <c r="B182" s="91" t="s">
        <v>770</v>
      </c>
      <c r="C182" s="91"/>
      <c r="D182" s="91" t="s">
        <v>1321</v>
      </c>
      <c r="E182" s="91" t="s">
        <v>1322</v>
      </c>
      <c r="F182" s="91" t="s">
        <v>537</v>
      </c>
      <c r="G182" s="91">
        <v>65.7</v>
      </c>
      <c r="H182" s="91">
        <v>34628.8</v>
      </c>
      <c r="I182" s="91" t="s">
        <v>1137</v>
      </c>
      <c r="J182" s="91" t="s">
        <v>507</v>
      </c>
      <c r="K182" s="84" t="s">
        <v>1323</v>
      </c>
      <c r="L182" s="84"/>
      <c r="M182" s="84"/>
      <c r="N182" s="85"/>
      <c r="O182" s="86"/>
      <c r="P182" s="86"/>
      <c r="Q182" s="86"/>
      <c r="R182" s="86"/>
    </row>
    <row r="183" ht="45" spans="1:18">
      <c r="A183" s="90">
        <v>181</v>
      </c>
      <c r="B183" s="91" t="s">
        <v>770</v>
      </c>
      <c r="C183" s="91"/>
      <c r="D183" s="91" t="s">
        <v>1321</v>
      </c>
      <c r="E183" s="91" t="s">
        <v>1322</v>
      </c>
      <c r="F183" s="91" t="s">
        <v>537</v>
      </c>
      <c r="G183" s="91">
        <v>65.7</v>
      </c>
      <c r="H183" s="91">
        <v>89820.99</v>
      </c>
      <c r="I183" s="91" t="s">
        <v>1137</v>
      </c>
      <c r="J183" s="91" t="s">
        <v>507</v>
      </c>
      <c r="K183" s="84" t="s">
        <v>1323</v>
      </c>
      <c r="L183" s="84"/>
      <c r="M183" s="84"/>
      <c r="N183" s="85"/>
      <c r="O183" s="86"/>
      <c r="P183" s="86"/>
      <c r="Q183" s="86"/>
      <c r="R183" s="86"/>
    </row>
    <row r="184" ht="45" spans="1:18">
      <c r="A184" s="90">
        <v>182</v>
      </c>
      <c r="B184" s="91" t="s">
        <v>770</v>
      </c>
      <c r="C184" s="91"/>
      <c r="D184" s="91" t="s">
        <v>1321</v>
      </c>
      <c r="E184" s="91" t="s">
        <v>1322</v>
      </c>
      <c r="F184" s="91" t="s">
        <v>537</v>
      </c>
      <c r="G184" s="91">
        <v>56.23</v>
      </c>
      <c r="H184" s="91">
        <v>106462.91</v>
      </c>
      <c r="I184" s="91" t="s">
        <v>1137</v>
      </c>
      <c r="J184" s="91" t="s">
        <v>507</v>
      </c>
      <c r="K184" s="84" t="s">
        <v>1323</v>
      </c>
      <c r="L184" s="84"/>
      <c r="M184" s="84"/>
      <c r="N184" s="85"/>
      <c r="O184" s="86"/>
      <c r="P184" s="86"/>
      <c r="Q184" s="86"/>
      <c r="R184" s="86"/>
    </row>
    <row r="185" ht="45" spans="1:18">
      <c r="A185" s="90">
        <v>183</v>
      </c>
      <c r="B185" s="91" t="s">
        <v>770</v>
      </c>
      <c r="C185" s="91"/>
      <c r="D185" s="91" t="s">
        <v>1321</v>
      </c>
      <c r="E185" s="91" t="s">
        <v>1322</v>
      </c>
      <c r="F185" s="91" t="s">
        <v>537</v>
      </c>
      <c r="G185" s="91">
        <v>51.54</v>
      </c>
      <c r="H185" s="91">
        <v>72887.39</v>
      </c>
      <c r="I185" s="91" t="s">
        <v>1137</v>
      </c>
      <c r="J185" s="91" t="s">
        <v>507</v>
      </c>
      <c r="K185" s="84" t="s">
        <v>1323</v>
      </c>
      <c r="L185" s="84"/>
      <c r="M185" s="84"/>
      <c r="N185" s="85"/>
      <c r="O185" s="86"/>
      <c r="P185" s="86"/>
      <c r="Q185" s="86"/>
      <c r="R185" s="86"/>
    </row>
    <row r="186" ht="45" spans="1:18">
      <c r="A186" s="90">
        <v>184</v>
      </c>
      <c r="B186" s="91" t="s">
        <v>770</v>
      </c>
      <c r="C186" s="91"/>
      <c r="D186" s="91" t="s">
        <v>1321</v>
      </c>
      <c r="E186" s="91" t="s">
        <v>1322</v>
      </c>
      <c r="F186" s="91" t="s">
        <v>537</v>
      </c>
      <c r="G186" s="91">
        <v>56.32</v>
      </c>
      <c r="H186" s="91">
        <v>81621.56</v>
      </c>
      <c r="I186" s="91" t="s">
        <v>1137</v>
      </c>
      <c r="J186" s="91" t="s">
        <v>507</v>
      </c>
      <c r="K186" s="84" t="s">
        <v>1323</v>
      </c>
      <c r="L186" s="84"/>
      <c r="M186" s="84"/>
      <c r="N186" s="85"/>
      <c r="O186" s="86"/>
      <c r="P186" s="86"/>
      <c r="Q186" s="86"/>
      <c r="R186" s="86"/>
    </row>
    <row r="187" ht="45" spans="1:18">
      <c r="A187" s="90">
        <v>185</v>
      </c>
      <c r="B187" s="91" t="s">
        <v>770</v>
      </c>
      <c r="C187" s="91"/>
      <c r="D187" s="91" t="s">
        <v>1321</v>
      </c>
      <c r="E187" s="91" t="s">
        <v>1322</v>
      </c>
      <c r="F187" s="91" t="s">
        <v>537</v>
      </c>
      <c r="G187" s="91">
        <v>43.44</v>
      </c>
      <c r="H187" s="91">
        <v>72887.39</v>
      </c>
      <c r="I187" s="91" t="s">
        <v>1137</v>
      </c>
      <c r="J187" s="91" t="s">
        <v>507</v>
      </c>
      <c r="K187" s="84" t="s">
        <v>1323</v>
      </c>
      <c r="L187" s="84"/>
      <c r="M187" s="84"/>
      <c r="N187" s="85"/>
      <c r="O187" s="86"/>
      <c r="P187" s="86"/>
      <c r="Q187" s="86"/>
      <c r="R187" s="86"/>
    </row>
    <row r="188" ht="45" spans="1:18">
      <c r="A188" s="90">
        <v>186</v>
      </c>
      <c r="B188" s="91" t="s">
        <v>770</v>
      </c>
      <c r="C188" s="91"/>
      <c r="D188" s="91" t="s">
        <v>1321</v>
      </c>
      <c r="E188" s="91" t="s">
        <v>1322</v>
      </c>
      <c r="F188" s="91" t="s">
        <v>537</v>
      </c>
      <c r="G188" s="91">
        <v>66.24</v>
      </c>
      <c r="H188" s="91">
        <v>72887.39</v>
      </c>
      <c r="I188" s="91" t="s">
        <v>1137</v>
      </c>
      <c r="J188" s="91" t="s">
        <v>507</v>
      </c>
      <c r="K188" s="84" t="s">
        <v>1323</v>
      </c>
      <c r="L188" s="84"/>
      <c r="M188" s="84"/>
      <c r="N188" s="85"/>
      <c r="O188" s="86"/>
      <c r="P188" s="86"/>
      <c r="Q188" s="86"/>
      <c r="R188" s="86"/>
    </row>
    <row r="189" ht="45" spans="1:18">
      <c r="A189" s="90">
        <v>187</v>
      </c>
      <c r="B189" s="91" t="s">
        <v>770</v>
      </c>
      <c r="C189" s="91"/>
      <c r="D189" s="91" t="s">
        <v>1321</v>
      </c>
      <c r="E189" s="91" t="s">
        <v>1322</v>
      </c>
      <c r="F189" s="91" t="s">
        <v>537</v>
      </c>
      <c r="G189" s="91">
        <v>50.37</v>
      </c>
      <c r="H189" s="91">
        <v>72887.39</v>
      </c>
      <c r="I189" s="91" t="s">
        <v>1137</v>
      </c>
      <c r="J189" s="91" t="s">
        <v>507</v>
      </c>
      <c r="K189" s="84" t="s">
        <v>1323</v>
      </c>
      <c r="L189" s="84"/>
      <c r="M189" s="84"/>
      <c r="N189" s="85"/>
      <c r="O189" s="86"/>
      <c r="P189" s="86"/>
      <c r="Q189" s="86"/>
      <c r="R189" s="86"/>
    </row>
    <row r="190" ht="45" spans="1:18">
      <c r="A190" s="90">
        <v>188</v>
      </c>
      <c r="B190" s="91" t="s">
        <v>770</v>
      </c>
      <c r="C190" s="91"/>
      <c r="D190" s="91" t="s">
        <v>1321</v>
      </c>
      <c r="E190" s="91" t="s">
        <v>1322</v>
      </c>
      <c r="F190" s="91" t="s">
        <v>537</v>
      </c>
      <c r="G190" s="91">
        <v>52.01</v>
      </c>
      <c r="H190" s="91">
        <v>83517.48</v>
      </c>
      <c r="I190" s="91" t="s">
        <v>1137</v>
      </c>
      <c r="J190" s="91" t="s">
        <v>507</v>
      </c>
      <c r="K190" s="84" t="s">
        <v>1323</v>
      </c>
      <c r="L190" s="84"/>
      <c r="M190" s="84"/>
      <c r="N190" s="85"/>
      <c r="O190" s="86"/>
      <c r="P190" s="86"/>
      <c r="Q190" s="86"/>
      <c r="R190" s="86"/>
    </row>
    <row r="191" ht="45" spans="1:18">
      <c r="A191" s="90">
        <v>189</v>
      </c>
      <c r="B191" s="91" t="s">
        <v>770</v>
      </c>
      <c r="C191" s="91"/>
      <c r="D191" s="91" t="s">
        <v>1321</v>
      </c>
      <c r="E191" s="91" t="s">
        <v>1322</v>
      </c>
      <c r="F191" s="91" t="s">
        <v>537</v>
      </c>
      <c r="G191" s="91">
        <v>52.01</v>
      </c>
      <c r="H191" s="91">
        <v>91117.34</v>
      </c>
      <c r="I191" s="91" t="s">
        <v>1137</v>
      </c>
      <c r="J191" s="91" t="s">
        <v>507</v>
      </c>
      <c r="K191" s="84" t="s">
        <v>1323</v>
      </c>
      <c r="L191" s="84"/>
      <c r="M191" s="84"/>
      <c r="N191" s="85"/>
      <c r="O191" s="86"/>
      <c r="P191" s="86"/>
      <c r="Q191" s="86"/>
      <c r="R191" s="86"/>
    </row>
    <row r="192" ht="45" spans="1:18">
      <c r="A192" s="90">
        <v>190</v>
      </c>
      <c r="B192" s="91" t="s">
        <v>770</v>
      </c>
      <c r="C192" s="91"/>
      <c r="D192" s="91" t="s">
        <v>1321</v>
      </c>
      <c r="E192" s="91" t="s">
        <v>1322</v>
      </c>
      <c r="F192" s="91" t="s">
        <v>537</v>
      </c>
      <c r="G192" s="91">
        <v>50.37</v>
      </c>
      <c r="H192" s="91">
        <v>91263.18</v>
      </c>
      <c r="I192" s="91" t="s">
        <v>1137</v>
      </c>
      <c r="J192" s="91" t="s">
        <v>507</v>
      </c>
      <c r="K192" s="84" t="s">
        <v>1323</v>
      </c>
      <c r="L192" s="84"/>
      <c r="M192" s="84"/>
      <c r="N192" s="85"/>
      <c r="O192" s="86"/>
      <c r="P192" s="86"/>
      <c r="Q192" s="86"/>
      <c r="R192" s="86"/>
    </row>
    <row r="193" ht="45" spans="1:18">
      <c r="A193" s="90">
        <v>191</v>
      </c>
      <c r="B193" s="91" t="s">
        <v>770</v>
      </c>
      <c r="C193" s="91"/>
      <c r="D193" s="91" t="s">
        <v>1321</v>
      </c>
      <c r="E193" s="91" t="s">
        <v>1322</v>
      </c>
      <c r="F193" s="91" t="s">
        <v>537</v>
      </c>
      <c r="G193" s="91">
        <v>44.98</v>
      </c>
      <c r="H193" s="91">
        <v>70391.91</v>
      </c>
      <c r="I193" s="91" t="s">
        <v>1137</v>
      </c>
      <c r="J193" s="91" t="s">
        <v>507</v>
      </c>
      <c r="K193" s="84" t="s">
        <v>1323</v>
      </c>
      <c r="L193" s="84"/>
      <c r="M193" s="84"/>
      <c r="N193" s="85"/>
      <c r="O193" s="86"/>
      <c r="P193" s="86"/>
      <c r="Q193" s="86"/>
      <c r="R193" s="86"/>
    </row>
    <row r="194" ht="45" spans="1:18">
      <c r="A194" s="90">
        <v>192</v>
      </c>
      <c r="B194" s="91" t="s">
        <v>770</v>
      </c>
      <c r="C194" s="91"/>
      <c r="D194" s="91" t="s">
        <v>1321</v>
      </c>
      <c r="E194" s="91" t="s">
        <v>1322</v>
      </c>
      <c r="F194" s="91" t="s">
        <v>537</v>
      </c>
      <c r="G194" s="91">
        <v>44.98</v>
      </c>
      <c r="H194" s="91">
        <v>89820.99</v>
      </c>
      <c r="I194" s="91" t="s">
        <v>1137</v>
      </c>
      <c r="J194" s="91" t="s">
        <v>507</v>
      </c>
      <c r="K194" s="84" t="s">
        <v>1323</v>
      </c>
      <c r="L194" s="84"/>
      <c r="M194" s="84"/>
      <c r="N194" s="85">
        <v>4075</v>
      </c>
      <c r="O194" s="86"/>
      <c r="P194" s="86"/>
      <c r="Q194" s="86"/>
      <c r="R194" s="86"/>
    </row>
    <row r="195" ht="45" spans="1:18">
      <c r="A195" s="90">
        <v>193</v>
      </c>
      <c r="B195" s="91" t="s">
        <v>770</v>
      </c>
      <c r="C195" s="91"/>
      <c r="D195" s="91" t="s">
        <v>1321</v>
      </c>
      <c r="E195" s="91" t="s">
        <v>1322</v>
      </c>
      <c r="F195" s="91" t="s">
        <v>537</v>
      </c>
      <c r="G195" s="91">
        <v>55.43</v>
      </c>
      <c r="H195" s="91">
        <v>81621.56</v>
      </c>
      <c r="I195" s="91" t="s">
        <v>1210</v>
      </c>
      <c r="J195" s="91" t="s">
        <v>507</v>
      </c>
      <c r="K195" s="84" t="s">
        <v>1323</v>
      </c>
      <c r="L195" s="84"/>
      <c r="M195" s="84"/>
      <c r="N195" s="85" t="s">
        <v>1324</v>
      </c>
      <c r="O195" s="86"/>
      <c r="P195" s="86"/>
      <c r="Q195" s="86"/>
      <c r="R195" s="86"/>
    </row>
    <row r="196" ht="45" spans="1:18">
      <c r="A196" s="90">
        <v>194</v>
      </c>
      <c r="B196" s="91" t="s">
        <v>770</v>
      </c>
      <c r="C196" s="91"/>
      <c r="D196" s="91" t="s">
        <v>1321</v>
      </c>
      <c r="E196" s="91" t="s">
        <v>1322</v>
      </c>
      <c r="F196" s="91" t="s">
        <v>537</v>
      </c>
      <c r="G196" s="91">
        <v>21.37</v>
      </c>
      <c r="H196" s="91">
        <v>72887.39</v>
      </c>
      <c r="I196" s="91" t="s">
        <v>1137</v>
      </c>
      <c r="J196" s="91" t="s">
        <v>507</v>
      </c>
      <c r="K196" s="84" t="s">
        <v>1323</v>
      </c>
      <c r="L196" s="84"/>
      <c r="M196" s="84"/>
      <c r="N196" s="85">
        <v>4626</v>
      </c>
      <c r="O196" s="86"/>
      <c r="P196" s="86"/>
      <c r="Q196" s="86"/>
      <c r="R196" s="86"/>
    </row>
    <row r="197" ht="45" spans="1:18">
      <c r="A197" s="90">
        <v>195</v>
      </c>
      <c r="B197" s="91" t="s">
        <v>770</v>
      </c>
      <c r="C197" s="91"/>
      <c r="D197" s="91" t="s">
        <v>1321</v>
      </c>
      <c r="E197" s="91" t="s">
        <v>1322</v>
      </c>
      <c r="F197" s="91" t="s">
        <v>537</v>
      </c>
      <c r="G197" s="91">
        <v>55.43</v>
      </c>
      <c r="H197" s="91">
        <v>107337.95</v>
      </c>
      <c r="I197" s="91" t="s">
        <v>1137</v>
      </c>
      <c r="J197" s="91" t="s">
        <v>507</v>
      </c>
      <c r="K197" s="84" t="s">
        <v>1323</v>
      </c>
      <c r="L197" s="84"/>
      <c r="M197" s="84"/>
      <c r="N197" s="85">
        <v>3686</v>
      </c>
      <c r="O197" s="86"/>
      <c r="P197" s="86"/>
      <c r="Q197" s="86"/>
      <c r="R197" s="86"/>
    </row>
    <row r="198" ht="45" spans="1:18">
      <c r="A198" s="90">
        <v>196</v>
      </c>
      <c r="B198" s="91" t="s">
        <v>770</v>
      </c>
      <c r="C198" s="91"/>
      <c r="D198" s="91" t="s">
        <v>1321</v>
      </c>
      <c r="E198" s="91" t="s">
        <v>1322</v>
      </c>
      <c r="F198" s="91" t="s">
        <v>537</v>
      </c>
      <c r="G198" s="91">
        <v>44.98</v>
      </c>
      <c r="H198" s="91">
        <v>84732.81</v>
      </c>
      <c r="I198" s="91" t="s">
        <v>1210</v>
      </c>
      <c r="J198" s="91" t="s">
        <v>507</v>
      </c>
      <c r="K198" s="84" t="s">
        <v>1323</v>
      </c>
      <c r="L198" s="84"/>
      <c r="M198" s="84"/>
      <c r="N198" s="85">
        <v>3686</v>
      </c>
      <c r="O198" s="86"/>
      <c r="P198" s="86"/>
      <c r="Q198" s="86"/>
      <c r="R198" s="86"/>
    </row>
    <row r="199" ht="45" spans="1:18">
      <c r="A199" s="90">
        <v>197</v>
      </c>
      <c r="B199" s="91" t="s">
        <v>770</v>
      </c>
      <c r="C199" s="91"/>
      <c r="D199" s="91" t="s">
        <v>1321</v>
      </c>
      <c r="E199" s="91" t="s">
        <v>1322</v>
      </c>
      <c r="F199" s="91" t="s">
        <v>537</v>
      </c>
      <c r="G199" s="91">
        <v>44.98</v>
      </c>
      <c r="H199" s="91">
        <v>106462.91</v>
      </c>
      <c r="I199" s="91" t="s">
        <v>1137</v>
      </c>
      <c r="J199" s="91" t="s">
        <v>507</v>
      </c>
      <c r="K199" s="84" t="s">
        <v>1323</v>
      </c>
      <c r="L199" s="84"/>
      <c r="M199" s="84"/>
      <c r="N199" s="85">
        <v>3686</v>
      </c>
      <c r="O199" s="86"/>
      <c r="P199" s="86"/>
      <c r="Q199" s="86"/>
      <c r="R199" s="86"/>
    </row>
    <row r="200" ht="45" spans="1:18">
      <c r="A200" s="90">
        <v>198</v>
      </c>
      <c r="B200" s="91" t="s">
        <v>770</v>
      </c>
      <c r="C200" s="91"/>
      <c r="D200" s="91" t="s">
        <v>1321</v>
      </c>
      <c r="E200" s="91" t="s">
        <v>1322</v>
      </c>
      <c r="F200" s="91" t="s">
        <v>537</v>
      </c>
      <c r="G200" s="91">
        <v>55.43</v>
      </c>
      <c r="H200" s="91">
        <v>72887.39</v>
      </c>
      <c r="I200" s="91" t="s">
        <v>1210</v>
      </c>
      <c r="J200" s="91" t="s">
        <v>507</v>
      </c>
      <c r="K200" s="84" t="s">
        <v>1323</v>
      </c>
      <c r="L200" s="84"/>
      <c r="M200" s="84"/>
      <c r="N200" s="85">
        <v>5256</v>
      </c>
      <c r="O200" s="86"/>
      <c r="P200" s="86"/>
      <c r="Q200" s="86"/>
      <c r="R200" s="86"/>
    </row>
    <row r="201" ht="45" spans="1:18">
      <c r="A201" s="90">
        <v>199</v>
      </c>
      <c r="B201" s="91" t="s">
        <v>770</v>
      </c>
      <c r="C201" s="91"/>
      <c r="D201" s="91" t="s">
        <v>1321</v>
      </c>
      <c r="E201" s="91" t="s">
        <v>1322</v>
      </c>
      <c r="F201" s="91" t="s">
        <v>537</v>
      </c>
      <c r="G201" s="91">
        <v>44.98</v>
      </c>
      <c r="H201" s="91">
        <v>89820.99</v>
      </c>
      <c r="I201" s="91" t="s">
        <v>1137</v>
      </c>
      <c r="J201" s="91" t="s">
        <v>507</v>
      </c>
      <c r="K201" s="84" t="s">
        <v>1323</v>
      </c>
      <c r="L201" s="84"/>
      <c r="M201" s="84"/>
      <c r="N201" s="85">
        <v>5256</v>
      </c>
      <c r="O201" s="86"/>
      <c r="P201" s="86"/>
      <c r="Q201" s="86"/>
      <c r="R201" s="86"/>
    </row>
    <row r="202" ht="45" spans="1:18">
      <c r="A202" s="90">
        <v>200</v>
      </c>
      <c r="B202" s="91" t="s">
        <v>770</v>
      </c>
      <c r="C202" s="91"/>
      <c r="D202" s="91" t="s">
        <v>1321</v>
      </c>
      <c r="E202" s="91" t="s">
        <v>1322</v>
      </c>
      <c r="F202" s="91" t="s">
        <v>537</v>
      </c>
      <c r="G202" s="91">
        <v>55.43</v>
      </c>
      <c r="H202" s="91">
        <v>34628.8</v>
      </c>
      <c r="I202" s="91" t="s">
        <v>1137</v>
      </c>
      <c r="J202" s="91" t="s">
        <v>507</v>
      </c>
      <c r="K202" s="84" t="s">
        <v>1323</v>
      </c>
      <c r="L202" s="84"/>
      <c r="M202" s="84"/>
      <c r="N202" s="85">
        <v>5256</v>
      </c>
      <c r="O202" s="86"/>
      <c r="P202" s="86"/>
      <c r="Q202" s="86"/>
      <c r="R202" s="86"/>
    </row>
    <row r="203" ht="45" spans="1:18">
      <c r="A203" s="90">
        <v>201</v>
      </c>
      <c r="B203" s="91" t="s">
        <v>770</v>
      </c>
      <c r="C203" s="91"/>
      <c r="D203" s="91" t="s">
        <v>1321</v>
      </c>
      <c r="E203" s="91" t="s">
        <v>1322</v>
      </c>
      <c r="F203" s="91" t="s">
        <v>537</v>
      </c>
      <c r="G203" s="91">
        <v>21.37</v>
      </c>
      <c r="H203" s="91">
        <v>89820.99</v>
      </c>
      <c r="I203" s="91" t="s">
        <v>1137</v>
      </c>
      <c r="J203" s="91" t="s">
        <v>507</v>
      </c>
      <c r="K203" s="84" t="s">
        <v>1323</v>
      </c>
      <c r="L203" s="84"/>
      <c r="M203" s="84"/>
      <c r="N203" s="85">
        <v>5256</v>
      </c>
      <c r="O203" s="86"/>
      <c r="P203" s="86"/>
      <c r="Q203" s="86"/>
      <c r="R203" s="86"/>
    </row>
    <row r="204" ht="45" spans="1:18">
      <c r="A204" s="90">
        <v>202</v>
      </c>
      <c r="B204" s="91" t="s">
        <v>770</v>
      </c>
      <c r="C204" s="91"/>
      <c r="D204" s="91" t="s">
        <v>1321</v>
      </c>
      <c r="E204" s="91" t="s">
        <v>1322</v>
      </c>
      <c r="F204" s="91" t="s">
        <v>537</v>
      </c>
      <c r="G204" s="91">
        <v>21.37</v>
      </c>
      <c r="H204" s="91">
        <v>89820.99</v>
      </c>
      <c r="I204" s="91" t="s">
        <v>1210</v>
      </c>
      <c r="J204" s="91" t="s">
        <v>507</v>
      </c>
      <c r="K204" s="84" t="s">
        <v>1323</v>
      </c>
      <c r="L204" s="84"/>
      <c r="M204" s="84"/>
      <c r="N204" s="85">
        <v>2807</v>
      </c>
      <c r="O204" s="86"/>
      <c r="P204" s="86"/>
      <c r="Q204" s="86"/>
      <c r="R204" s="86"/>
    </row>
    <row r="205" ht="45" spans="1:18">
      <c r="A205" s="90">
        <v>203</v>
      </c>
      <c r="B205" s="91" t="s">
        <v>770</v>
      </c>
      <c r="C205" s="91"/>
      <c r="D205" s="91" t="s">
        <v>1321</v>
      </c>
      <c r="E205" s="91" t="s">
        <v>1322</v>
      </c>
      <c r="F205" s="91" t="s">
        <v>537</v>
      </c>
      <c r="G205" s="91">
        <v>55.43</v>
      </c>
      <c r="H205" s="91">
        <v>84279.08</v>
      </c>
      <c r="I205" s="91" t="s">
        <v>1137</v>
      </c>
      <c r="J205" s="91" t="s">
        <v>507</v>
      </c>
      <c r="K205" s="84" t="s">
        <v>1323</v>
      </c>
      <c r="L205" s="84"/>
      <c r="M205" s="84"/>
      <c r="N205" s="85">
        <v>2807</v>
      </c>
      <c r="O205" s="86"/>
      <c r="P205" s="86"/>
      <c r="Q205" s="86"/>
      <c r="R205" s="86"/>
    </row>
    <row r="206" ht="45" spans="1:18">
      <c r="A206" s="90">
        <v>204</v>
      </c>
      <c r="B206" s="91" t="s">
        <v>770</v>
      </c>
      <c r="C206" s="91"/>
      <c r="D206" s="91" t="s">
        <v>1321</v>
      </c>
      <c r="E206" s="91" t="s">
        <v>1322</v>
      </c>
      <c r="F206" s="91" t="s">
        <v>537</v>
      </c>
      <c r="G206" s="91">
        <v>44.98</v>
      </c>
      <c r="H206" s="91">
        <v>89820.99</v>
      </c>
      <c r="I206" s="91" t="s">
        <v>1210</v>
      </c>
      <c r="J206" s="91" t="s">
        <v>507</v>
      </c>
      <c r="K206" s="84" t="s">
        <v>1323</v>
      </c>
      <c r="L206" s="84"/>
      <c r="M206" s="84"/>
      <c r="N206" s="85">
        <v>9737</v>
      </c>
      <c r="O206" s="86"/>
      <c r="P206" s="86"/>
      <c r="Q206" s="86"/>
      <c r="R206" s="86"/>
    </row>
    <row r="207" ht="45" spans="1:18">
      <c r="A207" s="90">
        <v>205</v>
      </c>
      <c r="B207" s="91" t="s">
        <v>770</v>
      </c>
      <c r="C207" s="91"/>
      <c r="D207" s="91" t="s">
        <v>1321</v>
      </c>
      <c r="E207" s="91" t="s">
        <v>1322</v>
      </c>
      <c r="F207" s="91" t="s">
        <v>537</v>
      </c>
      <c r="G207" s="91">
        <v>55.43</v>
      </c>
      <c r="H207" s="91">
        <v>84280.17</v>
      </c>
      <c r="I207" s="91" t="s">
        <v>1137</v>
      </c>
      <c r="J207" s="91" t="s">
        <v>507</v>
      </c>
      <c r="K207" s="84" t="s">
        <v>1323</v>
      </c>
      <c r="L207" s="84"/>
      <c r="M207" s="84"/>
      <c r="N207" s="85"/>
      <c r="O207" s="86"/>
      <c r="P207" s="86"/>
      <c r="Q207" s="86"/>
      <c r="R207" s="86"/>
    </row>
    <row r="208" ht="45" spans="1:18">
      <c r="A208" s="90">
        <v>206</v>
      </c>
      <c r="B208" s="91" t="s">
        <v>770</v>
      </c>
      <c r="C208" s="91"/>
      <c r="D208" s="91" t="s">
        <v>1321</v>
      </c>
      <c r="E208" s="91" t="s">
        <v>1325</v>
      </c>
      <c r="F208" s="91" t="s">
        <v>537</v>
      </c>
      <c r="G208" s="91">
        <v>50.49</v>
      </c>
      <c r="H208" s="91">
        <v>208080</v>
      </c>
      <c r="I208" s="91" t="s">
        <v>1137</v>
      </c>
      <c r="J208" s="91" t="s">
        <v>507</v>
      </c>
      <c r="K208" s="84" t="s">
        <v>1323</v>
      </c>
      <c r="L208" s="84"/>
      <c r="M208" s="84"/>
      <c r="N208" s="85"/>
      <c r="O208" s="86"/>
      <c r="P208" s="86"/>
      <c r="Q208" s="86"/>
      <c r="R208" s="86"/>
    </row>
    <row r="209" ht="45" spans="1:18">
      <c r="A209" s="90">
        <v>207</v>
      </c>
      <c r="B209" s="91" t="s">
        <v>770</v>
      </c>
      <c r="C209" s="91"/>
      <c r="D209" s="91" t="s">
        <v>1321</v>
      </c>
      <c r="E209" s="91" t="s">
        <v>1326</v>
      </c>
      <c r="F209" s="91" t="s">
        <v>537</v>
      </c>
      <c r="G209" s="91">
        <v>107.09</v>
      </c>
      <c r="H209" s="91">
        <v>429200</v>
      </c>
      <c r="I209" s="91" t="s">
        <v>1210</v>
      </c>
      <c r="J209" s="91" t="s">
        <v>507</v>
      </c>
      <c r="K209" s="84" t="s">
        <v>1323</v>
      </c>
      <c r="L209" s="84"/>
      <c r="M209" s="84"/>
      <c r="N209" s="85"/>
      <c r="O209" s="86"/>
      <c r="P209" s="86"/>
      <c r="Q209" s="86"/>
      <c r="R209" s="86"/>
    </row>
    <row r="210" ht="45" spans="1:18">
      <c r="A210" s="90">
        <v>208</v>
      </c>
      <c r="B210" s="91" t="s">
        <v>770</v>
      </c>
      <c r="C210" s="91"/>
      <c r="D210" s="91" t="s">
        <v>1321</v>
      </c>
      <c r="E210" s="91" t="s">
        <v>1327</v>
      </c>
      <c r="F210" s="91" t="s">
        <v>537</v>
      </c>
      <c r="G210" s="91">
        <v>401.24</v>
      </c>
      <c r="H210" s="91">
        <v>481100</v>
      </c>
      <c r="I210" s="91" t="s">
        <v>1137</v>
      </c>
      <c r="J210" s="91" t="s">
        <v>252</v>
      </c>
      <c r="K210" s="84" t="s">
        <v>1323</v>
      </c>
      <c r="L210" s="84"/>
      <c r="M210" s="84"/>
      <c r="N210" s="85"/>
      <c r="O210" s="86"/>
      <c r="P210" s="86"/>
      <c r="Q210" s="86"/>
      <c r="R210" s="86"/>
    </row>
    <row r="211" spans="1:18">
      <c r="A211" s="90">
        <v>209</v>
      </c>
      <c r="B211" s="91" t="s">
        <v>1328</v>
      </c>
      <c r="C211" s="91" t="s">
        <v>1329</v>
      </c>
      <c r="D211" s="91" t="s">
        <v>981</v>
      </c>
      <c r="E211" s="91" t="s">
        <v>984</v>
      </c>
      <c r="F211" s="91" t="s">
        <v>537</v>
      </c>
      <c r="G211" s="92">
        <v>309.38</v>
      </c>
      <c r="H211" s="99">
        <v>5212232.56</v>
      </c>
      <c r="I211" s="91" t="s">
        <v>1210</v>
      </c>
      <c r="J211" s="91" t="s">
        <v>507</v>
      </c>
      <c r="K211" s="84" t="s">
        <v>1323</v>
      </c>
      <c r="L211" s="84"/>
      <c r="M211" s="84"/>
      <c r="N211" s="85"/>
      <c r="O211" s="86"/>
      <c r="P211" s="86"/>
      <c r="Q211" s="86"/>
      <c r="R211" s="86"/>
    </row>
    <row r="212" ht="30" spans="1:18">
      <c r="A212" s="90">
        <v>210</v>
      </c>
      <c r="B212" s="91" t="s">
        <v>1328</v>
      </c>
      <c r="C212" s="91" t="s">
        <v>1329</v>
      </c>
      <c r="D212" s="91" t="s">
        <v>981</v>
      </c>
      <c r="E212" s="91" t="s">
        <v>1330</v>
      </c>
      <c r="F212" s="91" t="s">
        <v>537</v>
      </c>
      <c r="G212" s="92">
        <v>314.22</v>
      </c>
      <c r="H212" s="99">
        <v>8882837.99</v>
      </c>
      <c r="I212" s="91" t="s">
        <v>1137</v>
      </c>
      <c r="J212" s="91" t="s">
        <v>507</v>
      </c>
      <c r="K212" s="84" t="s">
        <v>1323</v>
      </c>
      <c r="L212" s="84"/>
      <c r="M212" s="84"/>
      <c r="N212" s="85"/>
      <c r="O212" s="86"/>
      <c r="P212" s="86"/>
      <c r="Q212" s="86"/>
      <c r="R212" s="86"/>
    </row>
    <row r="213" ht="45" spans="1:18">
      <c r="A213" s="90">
        <v>211</v>
      </c>
      <c r="B213" s="91" t="s">
        <v>1328</v>
      </c>
      <c r="C213" s="91" t="s">
        <v>1329</v>
      </c>
      <c r="D213" s="91" t="s">
        <v>981</v>
      </c>
      <c r="E213" s="91" t="s">
        <v>1331</v>
      </c>
      <c r="F213" s="91" t="s">
        <v>537</v>
      </c>
      <c r="G213" s="92">
        <v>84.71</v>
      </c>
      <c r="H213" s="99">
        <v>1033881.33</v>
      </c>
      <c r="I213" s="91" t="s">
        <v>1137</v>
      </c>
      <c r="J213" s="91" t="s">
        <v>507</v>
      </c>
      <c r="K213" s="84" t="s">
        <v>1323</v>
      </c>
      <c r="L213" s="84"/>
      <c r="M213" s="84"/>
      <c r="N213" s="85"/>
      <c r="O213" s="86"/>
      <c r="P213" s="86"/>
      <c r="Q213" s="86"/>
      <c r="R213" s="86"/>
    </row>
    <row r="214" ht="45" spans="1:18">
      <c r="A214" s="90">
        <v>212</v>
      </c>
      <c r="B214" s="91" t="s">
        <v>1328</v>
      </c>
      <c r="C214" s="91" t="s">
        <v>1329</v>
      </c>
      <c r="D214" s="91" t="s">
        <v>981</v>
      </c>
      <c r="E214" s="91" t="s">
        <v>1332</v>
      </c>
      <c r="F214" s="91" t="s">
        <v>537</v>
      </c>
      <c r="G214" s="92">
        <v>88.71</v>
      </c>
      <c r="H214" s="99">
        <v>1073723.9</v>
      </c>
      <c r="I214" s="91" t="s">
        <v>1137</v>
      </c>
      <c r="J214" s="91" t="s">
        <v>507</v>
      </c>
      <c r="K214" s="84" t="s">
        <v>1323</v>
      </c>
      <c r="L214" s="84"/>
      <c r="M214" s="84"/>
      <c r="N214" s="85"/>
      <c r="O214" s="86"/>
      <c r="P214" s="86"/>
      <c r="Q214" s="86"/>
      <c r="R214" s="86"/>
    </row>
    <row r="215" ht="45" spans="1:18">
      <c r="A215" s="90">
        <v>213</v>
      </c>
      <c r="B215" s="91" t="s">
        <v>1328</v>
      </c>
      <c r="C215" s="91" t="s">
        <v>1329</v>
      </c>
      <c r="D215" s="91" t="s">
        <v>981</v>
      </c>
      <c r="E215" s="91" t="s">
        <v>1333</v>
      </c>
      <c r="F215" s="91" t="s">
        <v>537</v>
      </c>
      <c r="G215" s="92">
        <v>84.71</v>
      </c>
      <c r="H215" s="99">
        <v>1055005.46</v>
      </c>
      <c r="I215" s="91" t="s">
        <v>1137</v>
      </c>
      <c r="J215" s="91" t="s">
        <v>507</v>
      </c>
      <c r="K215" s="84" t="s">
        <v>1323</v>
      </c>
      <c r="L215" s="84"/>
      <c r="M215" s="84"/>
      <c r="N215" s="85"/>
      <c r="O215" s="86"/>
      <c r="P215" s="86"/>
      <c r="Q215" s="86"/>
      <c r="R215" s="86"/>
    </row>
    <row r="216" ht="45" spans="1:18">
      <c r="A216" s="90">
        <v>214</v>
      </c>
      <c r="B216" s="91" t="s">
        <v>1328</v>
      </c>
      <c r="C216" s="91" t="s">
        <v>1329</v>
      </c>
      <c r="D216" s="91" t="s">
        <v>981</v>
      </c>
      <c r="E216" s="91" t="s">
        <v>1334</v>
      </c>
      <c r="F216" s="91" t="s">
        <v>537</v>
      </c>
      <c r="G216" s="92">
        <v>88.71</v>
      </c>
      <c r="H216" s="99">
        <v>1102418.39</v>
      </c>
      <c r="I216" s="91" t="s">
        <v>1137</v>
      </c>
      <c r="J216" s="91" t="s">
        <v>507</v>
      </c>
      <c r="K216" s="84" t="s">
        <v>1323</v>
      </c>
      <c r="L216" s="84"/>
      <c r="M216" s="84"/>
      <c r="N216" s="85"/>
      <c r="O216" s="86"/>
      <c r="P216" s="86"/>
      <c r="Q216" s="86"/>
      <c r="R216" s="86"/>
    </row>
    <row r="217" ht="45" spans="1:18">
      <c r="A217" s="90">
        <v>215</v>
      </c>
      <c r="B217" s="91" t="s">
        <v>1328</v>
      </c>
      <c r="C217" s="91" t="s">
        <v>1329</v>
      </c>
      <c r="D217" s="91" t="s">
        <v>981</v>
      </c>
      <c r="E217" s="91" t="s">
        <v>1335</v>
      </c>
      <c r="F217" s="91" t="s">
        <v>537</v>
      </c>
      <c r="G217" s="92">
        <v>84.71</v>
      </c>
      <c r="H217" s="99">
        <v>1092198.26</v>
      </c>
      <c r="I217" s="91" t="s">
        <v>1137</v>
      </c>
      <c r="J217" s="91" t="s">
        <v>507</v>
      </c>
      <c r="K217" s="84" t="s">
        <v>1323</v>
      </c>
      <c r="L217" s="84"/>
      <c r="M217" s="84"/>
      <c r="N217" s="85"/>
      <c r="O217" s="86"/>
      <c r="P217" s="86"/>
      <c r="Q217" s="86"/>
      <c r="R217" s="86"/>
    </row>
    <row r="218" ht="30" spans="1:18">
      <c r="A218" s="90">
        <v>216</v>
      </c>
      <c r="B218" s="91" t="s">
        <v>1328</v>
      </c>
      <c r="C218" s="91" t="s">
        <v>1329</v>
      </c>
      <c r="D218" s="91" t="s">
        <v>981</v>
      </c>
      <c r="E218" s="91" t="s">
        <v>1336</v>
      </c>
      <c r="F218" s="91" t="s">
        <v>537</v>
      </c>
      <c r="G218" s="92">
        <v>253.67</v>
      </c>
      <c r="H218" s="99">
        <v>5614085.91</v>
      </c>
      <c r="I218" s="91" t="s">
        <v>1137</v>
      </c>
      <c r="J218" s="91" t="s">
        <v>507</v>
      </c>
      <c r="K218" s="84" t="s">
        <v>1323</v>
      </c>
      <c r="L218" s="84"/>
      <c r="M218" s="84"/>
      <c r="N218" s="85"/>
      <c r="O218" s="86"/>
      <c r="P218" s="86"/>
      <c r="Q218" s="86"/>
      <c r="R218" s="86"/>
    </row>
    <row r="219" ht="30" spans="1:18">
      <c r="A219" s="90">
        <v>217</v>
      </c>
      <c r="B219" s="91" t="s">
        <v>1328</v>
      </c>
      <c r="C219" s="91" t="s">
        <v>1329</v>
      </c>
      <c r="D219" s="91" t="s">
        <v>981</v>
      </c>
      <c r="E219" s="91" t="s">
        <v>1337</v>
      </c>
      <c r="F219" s="91" t="s">
        <v>537</v>
      </c>
      <c r="G219" s="92">
        <v>27.98</v>
      </c>
      <c r="H219" s="99">
        <v>164000</v>
      </c>
      <c r="I219" s="91" t="s">
        <v>1137</v>
      </c>
      <c r="J219" s="91" t="s">
        <v>507</v>
      </c>
      <c r="K219" s="84" t="s">
        <v>1323</v>
      </c>
      <c r="L219" s="84"/>
      <c r="M219" s="84"/>
      <c r="N219" s="85"/>
      <c r="O219" s="86"/>
      <c r="P219" s="86"/>
      <c r="Q219" s="86"/>
      <c r="R219" s="86"/>
    </row>
    <row r="220" ht="30" spans="1:18">
      <c r="A220" s="90">
        <v>218</v>
      </c>
      <c r="B220" s="91" t="s">
        <v>1328</v>
      </c>
      <c r="C220" s="91" t="s">
        <v>1338</v>
      </c>
      <c r="D220" s="91" t="s">
        <v>1339</v>
      </c>
      <c r="E220" s="91" t="s">
        <v>345</v>
      </c>
      <c r="F220" s="91" t="s">
        <v>537</v>
      </c>
      <c r="G220" s="91">
        <v>142.62</v>
      </c>
      <c r="H220" s="91">
        <v>267883.96</v>
      </c>
      <c r="I220" s="91" t="s">
        <v>692</v>
      </c>
      <c r="J220" s="91" t="s">
        <v>507</v>
      </c>
      <c r="K220" s="84" t="s">
        <v>1138</v>
      </c>
      <c r="L220" s="84" t="s">
        <v>537</v>
      </c>
      <c r="M220" s="84"/>
      <c r="N220" s="85"/>
      <c r="O220" s="86"/>
      <c r="P220" s="86"/>
      <c r="Q220" s="86"/>
      <c r="R220" s="86"/>
    </row>
    <row r="221" ht="30" spans="1:18">
      <c r="A221" s="90">
        <v>219</v>
      </c>
      <c r="B221" s="91" t="s">
        <v>1328</v>
      </c>
      <c r="C221" s="91" t="s">
        <v>1338</v>
      </c>
      <c r="D221" s="91" t="s">
        <v>1339</v>
      </c>
      <c r="E221" s="91" t="s">
        <v>306</v>
      </c>
      <c r="F221" s="91" t="s">
        <v>537</v>
      </c>
      <c r="G221" s="91">
        <v>23.21</v>
      </c>
      <c r="H221" s="91">
        <v>39369.63</v>
      </c>
      <c r="I221" s="91" t="s">
        <v>692</v>
      </c>
      <c r="J221" s="91" t="s">
        <v>129</v>
      </c>
      <c r="K221" s="84" t="s">
        <v>1176</v>
      </c>
      <c r="L221" s="84" t="s">
        <v>537</v>
      </c>
      <c r="M221" s="84"/>
      <c r="N221" s="85"/>
      <c r="O221" s="86"/>
      <c r="P221" s="86"/>
      <c r="Q221" s="86"/>
      <c r="R221" s="86"/>
    </row>
    <row r="222" ht="30" spans="1:18">
      <c r="A222" s="90">
        <v>220</v>
      </c>
      <c r="B222" s="91" t="s">
        <v>1328</v>
      </c>
      <c r="C222" s="91" t="s">
        <v>1338</v>
      </c>
      <c r="D222" s="91" t="s">
        <v>1339</v>
      </c>
      <c r="E222" s="91" t="s">
        <v>346</v>
      </c>
      <c r="F222" s="91" t="s">
        <v>537</v>
      </c>
      <c r="G222" s="91">
        <v>113.89</v>
      </c>
      <c r="H222" s="91">
        <v>322909.08</v>
      </c>
      <c r="I222" s="91" t="s">
        <v>692</v>
      </c>
      <c r="J222" s="91" t="s">
        <v>507</v>
      </c>
      <c r="K222" s="84" t="s">
        <v>1176</v>
      </c>
      <c r="L222" s="84" t="s">
        <v>537</v>
      </c>
      <c r="M222" s="84"/>
      <c r="N222" s="85"/>
      <c r="O222" s="86"/>
      <c r="P222" s="86"/>
      <c r="Q222" s="86"/>
      <c r="R222" s="86"/>
    </row>
    <row r="223" ht="30" spans="1:18">
      <c r="A223" s="90">
        <v>221</v>
      </c>
      <c r="B223" s="91" t="s">
        <v>1328</v>
      </c>
      <c r="C223" s="91" t="s">
        <v>1338</v>
      </c>
      <c r="D223" s="91" t="s">
        <v>1339</v>
      </c>
      <c r="E223" s="91" t="s">
        <v>348</v>
      </c>
      <c r="F223" s="91" t="s">
        <v>537</v>
      </c>
      <c r="G223" s="91">
        <v>89.65</v>
      </c>
      <c r="H223" s="91">
        <v>206504</v>
      </c>
      <c r="I223" s="91" t="s">
        <v>692</v>
      </c>
      <c r="J223" s="91" t="s">
        <v>507</v>
      </c>
      <c r="K223" s="84" t="s">
        <v>1176</v>
      </c>
      <c r="L223" s="84" t="s">
        <v>537</v>
      </c>
      <c r="M223" s="84"/>
      <c r="N223" s="85"/>
      <c r="O223" s="86"/>
      <c r="P223" s="86"/>
      <c r="Q223" s="86"/>
      <c r="R223" s="86"/>
    </row>
    <row r="224" ht="30" spans="1:18">
      <c r="A224" s="90">
        <v>222</v>
      </c>
      <c r="B224" s="91" t="s">
        <v>1328</v>
      </c>
      <c r="C224" s="91" t="s">
        <v>1338</v>
      </c>
      <c r="D224" s="91" t="s">
        <v>1339</v>
      </c>
      <c r="E224" s="91" t="s">
        <v>300</v>
      </c>
      <c r="F224" s="91" t="s">
        <v>537</v>
      </c>
      <c r="G224" s="91">
        <v>89.65</v>
      </c>
      <c r="H224" s="96">
        <v>206504</v>
      </c>
      <c r="I224" s="91" t="s">
        <v>692</v>
      </c>
      <c r="J224" s="91" t="s">
        <v>507</v>
      </c>
      <c r="K224" s="84" t="s">
        <v>1176</v>
      </c>
      <c r="L224" s="84" t="s">
        <v>537</v>
      </c>
      <c r="M224" s="84"/>
      <c r="N224" s="85"/>
      <c r="O224" s="86"/>
      <c r="P224" s="86"/>
      <c r="Q224" s="86"/>
      <c r="R224" s="86"/>
    </row>
    <row r="225" ht="30" spans="1:18">
      <c r="A225" s="90">
        <v>223</v>
      </c>
      <c r="B225" s="91" t="s">
        <v>1328</v>
      </c>
      <c r="C225" s="91" t="s">
        <v>1338</v>
      </c>
      <c r="D225" s="91" t="s">
        <v>1339</v>
      </c>
      <c r="E225" s="91" t="s">
        <v>1340</v>
      </c>
      <c r="F225" s="91" t="s">
        <v>537</v>
      </c>
      <c r="G225" s="91">
        <v>89.65</v>
      </c>
      <c r="H225" s="91">
        <v>206489</v>
      </c>
      <c r="I225" s="91" t="s">
        <v>692</v>
      </c>
      <c r="J225" s="91" t="s">
        <v>507</v>
      </c>
      <c r="K225" s="84" t="s">
        <v>1176</v>
      </c>
      <c r="L225" s="84" t="s">
        <v>537</v>
      </c>
      <c r="M225" s="84"/>
      <c r="N225" s="85"/>
      <c r="O225" s="86"/>
      <c r="P225" s="86"/>
      <c r="Q225" s="86"/>
      <c r="R225" s="86"/>
    </row>
    <row r="226" ht="30" spans="1:18">
      <c r="A226" s="90">
        <v>224</v>
      </c>
      <c r="B226" s="91" t="s">
        <v>1328</v>
      </c>
      <c r="C226" s="91" t="s">
        <v>1338</v>
      </c>
      <c r="D226" s="91" t="s">
        <v>1339</v>
      </c>
      <c r="E226" s="91" t="s">
        <v>1341</v>
      </c>
      <c r="F226" s="91" t="s">
        <v>537</v>
      </c>
      <c r="G226" s="91">
        <v>116.39</v>
      </c>
      <c r="H226" s="91">
        <v>635125.26</v>
      </c>
      <c r="I226" s="91" t="s">
        <v>692</v>
      </c>
      <c r="J226" s="91" t="s">
        <v>507</v>
      </c>
      <c r="K226" s="84" t="s">
        <v>1176</v>
      </c>
      <c r="L226" s="84" t="s">
        <v>537</v>
      </c>
      <c r="M226" s="84"/>
      <c r="N226" s="85"/>
      <c r="O226" s="86"/>
      <c r="P226" s="86"/>
      <c r="Q226" s="86"/>
      <c r="R226" s="86"/>
    </row>
    <row r="227" ht="30" spans="1:18">
      <c r="A227" s="90">
        <v>225</v>
      </c>
      <c r="B227" s="91" t="s">
        <v>1328</v>
      </c>
      <c r="C227" s="91" t="s">
        <v>1338</v>
      </c>
      <c r="D227" s="91" t="s">
        <v>1339</v>
      </c>
      <c r="E227" s="91" t="s">
        <v>352</v>
      </c>
      <c r="F227" s="91" t="s">
        <v>537</v>
      </c>
      <c r="G227" s="91">
        <v>161.38</v>
      </c>
      <c r="H227" s="91">
        <v>1401891</v>
      </c>
      <c r="I227" s="91" t="s">
        <v>692</v>
      </c>
      <c r="J227" s="91" t="s">
        <v>507</v>
      </c>
      <c r="K227" s="84" t="s">
        <v>1176</v>
      </c>
      <c r="L227" s="84" t="s">
        <v>537</v>
      </c>
      <c r="M227" s="84"/>
      <c r="N227" s="85"/>
      <c r="O227" s="86"/>
      <c r="P227" s="86"/>
      <c r="Q227" s="86"/>
      <c r="R227" s="86"/>
    </row>
    <row r="228" ht="30" spans="1:18">
      <c r="A228" s="90">
        <v>226</v>
      </c>
      <c r="B228" s="91" t="s">
        <v>1328</v>
      </c>
      <c r="C228" s="91" t="s">
        <v>1338</v>
      </c>
      <c r="D228" s="91" t="s">
        <v>1339</v>
      </c>
      <c r="E228" s="91" t="s">
        <v>353</v>
      </c>
      <c r="F228" s="91" t="s">
        <v>537</v>
      </c>
      <c r="G228" s="91">
        <v>106.78</v>
      </c>
      <c r="H228" s="91">
        <v>628800.47</v>
      </c>
      <c r="I228" s="91" t="s">
        <v>692</v>
      </c>
      <c r="J228" s="91" t="s">
        <v>507</v>
      </c>
      <c r="K228" s="84" t="s">
        <v>1176</v>
      </c>
      <c r="L228" s="84" t="s">
        <v>537</v>
      </c>
      <c r="M228" s="84"/>
      <c r="N228" s="85"/>
      <c r="O228" s="86"/>
      <c r="P228" s="86"/>
      <c r="Q228" s="86"/>
      <c r="R228" s="86"/>
    </row>
    <row r="229" ht="30" spans="1:18">
      <c r="A229" s="90">
        <v>227</v>
      </c>
      <c r="B229" s="91" t="s">
        <v>1328</v>
      </c>
      <c r="C229" s="91" t="s">
        <v>1338</v>
      </c>
      <c r="D229" s="91" t="s">
        <v>1339</v>
      </c>
      <c r="E229" s="91" t="s">
        <v>355</v>
      </c>
      <c r="F229" s="91" t="s">
        <v>537</v>
      </c>
      <c r="G229" s="91">
        <v>106.78</v>
      </c>
      <c r="H229" s="91">
        <v>598105.01</v>
      </c>
      <c r="I229" s="91" t="s">
        <v>692</v>
      </c>
      <c r="J229" s="91" t="s">
        <v>507</v>
      </c>
      <c r="K229" s="84" t="s">
        <v>1176</v>
      </c>
      <c r="L229" s="84" t="s">
        <v>537</v>
      </c>
      <c r="M229" s="84"/>
      <c r="N229" s="85"/>
      <c r="O229" s="86"/>
      <c r="P229" s="86"/>
      <c r="Q229" s="86"/>
      <c r="R229" s="86"/>
    </row>
    <row r="230" ht="45" spans="1:18">
      <c r="A230" s="90">
        <v>228</v>
      </c>
      <c r="B230" s="91" t="s">
        <v>1328</v>
      </c>
      <c r="C230" s="91" t="s">
        <v>1338</v>
      </c>
      <c r="D230" s="91" t="s">
        <v>1339</v>
      </c>
      <c r="E230" s="91" t="s">
        <v>1342</v>
      </c>
      <c r="F230" s="91" t="s">
        <v>537</v>
      </c>
      <c r="G230" s="91">
        <v>77.9</v>
      </c>
      <c r="H230" s="91">
        <v>366233</v>
      </c>
      <c r="I230" s="91" t="s">
        <v>692</v>
      </c>
      <c r="J230" s="91" t="s">
        <v>507</v>
      </c>
      <c r="K230" s="84" t="s">
        <v>1176</v>
      </c>
      <c r="L230" s="84" t="s">
        <v>537</v>
      </c>
      <c r="M230" s="84"/>
      <c r="N230" s="85"/>
      <c r="O230" s="86"/>
      <c r="P230" s="86"/>
      <c r="Q230" s="86"/>
      <c r="R230" s="86"/>
    </row>
    <row r="231" ht="45" spans="1:18">
      <c r="A231" s="90">
        <v>229</v>
      </c>
      <c r="B231" s="91" t="s">
        <v>1328</v>
      </c>
      <c r="C231" s="91" t="s">
        <v>1338</v>
      </c>
      <c r="D231" s="91" t="s">
        <v>1339</v>
      </c>
      <c r="E231" s="91" t="s">
        <v>1343</v>
      </c>
      <c r="F231" s="91" t="s">
        <v>537</v>
      </c>
      <c r="G231" s="91">
        <v>77.9</v>
      </c>
      <c r="H231" s="91">
        <v>366233</v>
      </c>
      <c r="I231" s="91" t="s">
        <v>692</v>
      </c>
      <c r="J231" s="91" t="s">
        <v>507</v>
      </c>
      <c r="K231" s="84" t="s">
        <v>1176</v>
      </c>
      <c r="L231" s="84" t="s">
        <v>537</v>
      </c>
      <c r="M231" s="84"/>
      <c r="N231" s="85"/>
      <c r="O231" s="86"/>
      <c r="P231" s="86"/>
      <c r="Q231" s="86"/>
      <c r="R231" s="86"/>
    </row>
    <row r="232" ht="30" spans="1:18">
      <c r="A232" s="90">
        <v>230</v>
      </c>
      <c r="B232" s="91" t="s">
        <v>1328</v>
      </c>
      <c r="C232" s="91" t="s">
        <v>1338</v>
      </c>
      <c r="D232" s="91" t="s">
        <v>1339</v>
      </c>
      <c r="E232" s="91" t="s">
        <v>1344</v>
      </c>
      <c r="F232" s="91" t="s">
        <v>537</v>
      </c>
      <c r="G232" s="91">
        <v>89.31</v>
      </c>
      <c r="H232" s="91">
        <v>188461.88</v>
      </c>
      <c r="I232" s="91" t="s">
        <v>692</v>
      </c>
      <c r="J232" s="91" t="s">
        <v>507</v>
      </c>
      <c r="K232" s="84" t="s">
        <v>1176</v>
      </c>
      <c r="L232" s="84" t="s">
        <v>537</v>
      </c>
      <c r="M232" s="84"/>
      <c r="N232" s="85"/>
      <c r="O232" s="86"/>
      <c r="P232" s="86"/>
      <c r="Q232" s="86"/>
      <c r="R232" s="86"/>
    </row>
    <row r="233" ht="30" spans="1:18">
      <c r="A233" s="90">
        <v>231</v>
      </c>
      <c r="B233" s="91" t="s">
        <v>1328</v>
      </c>
      <c r="C233" s="91" t="s">
        <v>1338</v>
      </c>
      <c r="D233" s="91" t="s">
        <v>1339</v>
      </c>
      <c r="E233" s="91" t="s">
        <v>1185</v>
      </c>
      <c r="F233" s="91" t="s">
        <v>537</v>
      </c>
      <c r="G233" s="91">
        <v>4411.47</v>
      </c>
      <c r="H233" s="91">
        <v>27727340.19</v>
      </c>
      <c r="I233" s="91" t="s">
        <v>1137</v>
      </c>
      <c r="J233" s="91" t="s">
        <v>252</v>
      </c>
      <c r="K233" s="84" t="s">
        <v>1176</v>
      </c>
      <c r="L233" s="84"/>
      <c r="M233" s="84"/>
      <c r="N233" s="85"/>
      <c r="O233" s="86"/>
      <c r="P233" s="86"/>
      <c r="Q233" s="86"/>
      <c r="R233" s="86"/>
    </row>
    <row r="234" ht="45" spans="1:18">
      <c r="A234" s="90">
        <v>232</v>
      </c>
      <c r="B234" s="91" t="s">
        <v>1328</v>
      </c>
      <c r="C234" s="91" t="s">
        <v>1338</v>
      </c>
      <c r="D234" s="91" t="s">
        <v>1345</v>
      </c>
      <c r="E234" s="91" t="s">
        <v>1346</v>
      </c>
      <c r="F234" s="91" t="s">
        <v>537</v>
      </c>
      <c r="G234" s="91">
        <v>87.33</v>
      </c>
      <c r="H234" s="91">
        <v>387558.11</v>
      </c>
      <c r="I234" s="91" t="s">
        <v>1137</v>
      </c>
      <c r="J234" s="91" t="s">
        <v>507</v>
      </c>
      <c r="K234" s="84" t="s">
        <v>1176</v>
      </c>
      <c r="L234" s="84"/>
      <c r="M234" s="84"/>
      <c r="N234" s="85"/>
      <c r="O234" s="86"/>
      <c r="P234" s="86"/>
      <c r="Q234" s="86"/>
      <c r="R234" s="86"/>
    </row>
    <row r="235" ht="45" spans="1:18">
      <c r="A235" s="90">
        <v>233</v>
      </c>
      <c r="B235" s="91" t="s">
        <v>1328</v>
      </c>
      <c r="C235" s="91" t="s">
        <v>1338</v>
      </c>
      <c r="D235" s="91" t="s">
        <v>1345</v>
      </c>
      <c r="E235" s="91" t="s">
        <v>1347</v>
      </c>
      <c r="F235" s="91" t="s">
        <v>537</v>
      </c>
      <c r="G235" s="91">
        <v>249.14</v>
      </c>
      <c r="H235" s="91">
        <v>1949112.15</v>
      </c>
      <c r="I235" s="91" t="s">
        <v>1210</v>
      </c>
      <c r="J235" s="91" t="s">
        <v>507</v>
      </c>
      <c r="K235" s="84" t="s">
        <v>1176</v>
      </c>
      <c r="L235" s="84"/>
      <c r="M235" s="84"/>
      <c r="N235" s="85"/>
      <c r="O235" s="86"/>
      <c r="P235" s="86"/>
      <c r="Q235" s="86"/>
      <c r="R235" s="86"/>
    </row>
    <row r="236" ht="45" spans="1:18">
      <c r="A236" s="90">
        <v>234</v>
      </c>
      <c r="B236" s="91" t="s">
        <v>1328</v>
      </c>
      <c r="C236" s="91" t="s">
        <v>1338</v>
      </c>
      <c r="D236" s="91" t="s">
        <v>1345</v>
      </c>
      <c r="E236" s="91" t="s">
        <v>1348</v>
      </c>
      <c r="F236" s="91" t="s">
        <v>537</v>
      </c>
      <c r="G236" s="91">
        <v>1853.22</v>
      </c>
      <c r="H236" s="91">
        <v>1453102.94</v>
      </c>
      <c r="I236" s="91" t="s">
        <v>1137</v>
      </c>
      <c r="J236" s="91" t="s">
        <v>1164</v>
      </c>
      <c r="K236" s="84" t="s">
        <v>1176</v>
      </c>
      <c r="L236" s="84"/>
      <c r="M236" s="84"/>
      <c r="N236" s="85"/>
      <c r="O236" s="86"/>
      <c r="P236" s="86"/>
      <c r="Q236" s="86"/>
      <c r="R236" s="86"/>
    </row>
    <row r="237" ht="30" spans="1:18">
      <c r="A237" s="90">
        <v>235</v>
      </c>
      <c r="B237" s="91" t="s">
        <v>1328</v>
      </c>
      <c r="C237" s="91" t="s">
        <v>1338</v>
      </c>
      <c r="D237" s="91" t="s">
        <v>1349</v>
      </c>
      <c r="E237" s="91" t="s">
        <v>1350</v>
      </c>
      <c r="F237" s="91" t="s">
        <v>537</v>
      </c>
      <c r="G237" s="91">
        <v>172.94</v>
      </c>
      <c r="H237" s="91">
        <v>1707797.6</v>
      </c>
      <c r="I237" s="91" t="s">
        <v>1137</v>
      </c>
      <c r="J237" s="91" t="s">
        <v>507</v>
      </c>
      <c r="K237" s="84" t="s">
        <v>1176</v>
      </c>
      <c r="L237" s="84"/>
      <c r="M237" s="84"/>
      <c r="N237" s="85"/>
      <c r="O237" s="86"/>
      <c r="P237" s="86"/>
      <c r="Q237" s="86"/>
      <c r="R237" s="86"/>
    </row>
    <row r="238" ht="30" spans="1:18">
      <c r="A238" s="90">
        <v>236</v>
      </c>
      <c r="B238" s="91" t="s">
        <v>1328</v>
      </c>
      <c r="C238" s="91" t="s">
        <v>1338</v>
      </c>
      <c r="D238" s="91" t="s">
        <v>1349</v>
      </c>
      <c r="E238" s="91" t="s">
        <v>1351</v>
      </c>
      <c r="F238" s="91" t="s">
        <v>537</v>
      </c>
      <c r="G238" s="91">
        <v>1120.78</v>
      </c>
      <c r="H238" s="91">
        <v>1773268.56</v>
      </c>
      <c r="I238" s="91" t="s">
        <v>1137</v>
      </c>
      <c r="J238" s="91" t="s">
        <v>252</v>
      </c>
      <c r="K238" s="84" t="s">
        <v>1176</v>
      </c>
      <c r="L238" s="84"/>
      <c r="M238" s="84"/>
      <c r="N238" s="85"/>
      <c r="O238" s="86"/>
      <c r="P238" s="86"/>
      <c r="Q238" s="86"/>
      <c r="R238" s="86"/>
    </row>
    <row r="239" ht="30" spans="1:18">
      <c r="A239" s="90">
        <v>237</v>
      </c>
      <c r="B239" s="91" t="s">
        <v>1328</v>
      </c>
      <c r="C239" s="91" t="s">
        <v>1338</v>
      </c>
      <c r="D239" s="91" t="s">
        <v>1349</v>
      </c>
      <c r="E239" s="91" t="s">
        <v>1352</v>
      </c>
      <c r="F239" s="91" t="s">
        <v>537</v>
      </c>
      <c r="G239" s="91">
        <v>268.36</v>
      </c>
      <c r="H239" s="91">
        <v>831230.69</v>
      </c>
      <c r="I239" s="91" t="s">
        <v>1137</v>
      </c>
      <c r="J239" s="91" t="s">
        <v>507</v>
      </c>
      <c r="K239" s="84" t="s">
        <v>1176</v>
      </c>
      <c r="L239" s="84"/>
      <c r="M239" s="84"/>
      <c r="N239" s="85"/>
      <c r="O239" s="86"/>
      <c r="P239" s="86"/>
      <c r="Q239" s="86"/>
      <c r="R239" s="86"/>
    </row>
    <row r="240" ht="45" spans="1:18">
      <c r="A240" s="90">
        <v>238</v>
      </c>
      <c r="B240" s="91" t="s">
        <v>1328</v>
      </c>
      <c r="C240" s="91" t="s">
        <v>1338</v>
      </c>
      <c r="D240" s="91" t="s">
        <v>1345</v>
      </c>
      <c r="E240" s="91" t="s">
        <v>1353</v>
      </c>
      <c r="F240" s="91" t="s">
        <v>537</v>
      </c>
      <c r="G240" s="91">
        <v>1853.22</v>
      </c>
      <c r="H240" s="91">
        <v>5582857.47</v>
      </c>
      <c r="I240" s="91" t="s">
        <v>1137</v>
      </c>
      <c r="J240" s="91" t="s">
        <v>252</v>
      </c>
      <c r="K240" s="84" t="s">
        <v>1176</v>
      </c>
      <c r="L240" s="84"/>
      <c r="M240" s="84"/>
      <c r="N240" s="85"/>
      <c r="O240" s="86"/>
      <c r="P240" s="86"/>
      <c r="Q240" s="86"/>
      <c r="R240" s="86"/>
    </row>
    <row r="241" ht="45" spans="1:18">
      <c r="A241" s="90">
        <v>239</v>
      </c>
      <c r="B241" s="91" t="s">
        <v>1328</v>
      </c>
      <c r="C241" s="91" t="s">
        <v>1338</v>
      </c>
      <c r="D241" s="91" t="s">
        <v>1354</v>
      </c>
      <c r="E241" s="91" t="s">
        <v>1355</v>
      </c>
      <c r="F241" s="92" t="s">
        <v>538</v>
      </c>
      <c r="G241" s="91"/>
      <c r="H241" s="91">
        <v>100692.34</v>
      </c>
      <c r="I241" s="91" t="s">
        <v>1137</v>
      </c>
      <c r="J241" s="91" t="s">
        <v>1356</v>
      </c>
      <c r="K241" s="84" t="s">
        <v>1176</v>
      </c>
      <c r="L241" s="84"/>
      <c r="M241" s="84"/>
      <c r="N241" s="85"/>
      <c r="O241" s="86"/>
      <c r="P241" s="86"/>
      <c r="Q241" s="86"/>
      <c r="R241" s="86"/>
    </row>
    <row r="242" ht="45" spans="1:18">
      <c r="A242" s="90">
        <v>240</v>
      </c>
      <c r="B242" s="91" t="s">
        <v>1328</v>
      </c>
      <c r="C242" s="91" t="s">
        <v>1338</v>
      </c>
      <c r="D242" s="91" t="s">
        <v>1354</v>
      </c>
      <c r="E242" s="91" t="s">
        <v>1357</v>
      </c>
      <c r="F242" s="92" t="s">
        <v>538</v>
      </c>
      <c r="G242" s="91"/>
      <c r="H242" s="91">
        <v>233401.15</v>
      </c>
      <c r="I242" s="91" t="s">
        <v>1137</v>
      </c>
      <c r="J242" s="91" t="s">
        <v>1356</v>
      </c>
      <c r="K242" s="84" t="s">
        <v>1176</v>
      </c>
      <c r="L242" s="84"/>
      <c r="M242" s="84"/>
      <c r="N242" s="85"/>
      <c r="O242" s="86"/>
      <c r="P242" s="86"/>
      <c r="Q242" s="86"/>
      <c r="R242" s="86"/>
    </row>
    <row r="243" ht="45" spans="1:18">
      <c r="A243" s="90">
        <v>241</v>
      </c>
      <c r="B243" s="91" t="s">
        <v>1328</v>
      </c>
      <c r="C243" s="91" t="s">
        <v>1338</v>
      </c>
      <c r="D243" s="91" t="s">
        <v>1354</v>
      </c>
      <c r="E243" s="91" t="s">
        <v>1358</v>
      </c>
      <c r="F243" s="92" t="s">
        <v>538</v>
      </c>
      <c r="G243" s="91"/>
      <c r="H243" s="91">
        <v>609503.97</v>
      </c>
      <c r="I243" s="91" t="s">
        <v>1137</v>
      </c>
      <c r="J243" s="91" t="s">
        <v>1356</v>
      </c>
      <c r="K243" s="84" t="s">
        <v>1176</v>
      </c>
      <c r="L243" s="84"/>
      <c r="M243" s="84"/>
      <c r="N243" s="85"/>
      <c r="O243" s="86"/>
      <c r="P243" s="86"/>
      <c r="Q243" s="86"/>
      <c r="R243" s="86"/>
    </row>
    <row r="244" ht="45" spans="1:18">
      <c r="A244" s="90">
        <v>242</v>
      </c>
      <c r="B244" s="91" t="s">
        <v>1328</v>
      </c>
      <c r="C244" s="91" t="s">
        <v>1338</v>
      </c>
      <c r="D244" s="91" t="s">
        <v>1354</v>
      </c>
      <c r="E244" s="91" t="s">
        <v>1359</v>
      </c>
      <c r="F244" s="92" t="s">
        <v>538</v>
      </c>
      <c r="G244" s="91"/>
      <c r="H244" s="91">
        <v>652747.01</v>
      </c>
      <c r="I244" s="91" t="s">
        <v>1137</v>
      </c>
      <c r="J244" s="91" t="s">
        <v>1356</v>
      </c>
      <c r="K244" s="84" t="s">
        <v>1176</v>
      </c>
      <c r="L244" s="84"/>
      <c r="M244" s="84"/>
      <c r="N244" s="85"/>
      <c r="O244" s="86"/>
      <c r="P244" s="86"/>
      <c r="Q244" s="86"/>
      <c r="R244" s="86"/>
    </row>
    <row r="245" ht="45" spans="1:18">
      <c r="A245" s="90">
        <v>243</v>
      </c>
      <c r="B245" s="91" t="s">
        <v>1328</v>
      </c>
      <c r="C245" s="91" t="s">
        <v>1338</v>
      </c>
      <c r="D245" s="91" t="s">
        <v>1360</v>
      </c>
      <c r="E245" s="91" t="s">
        <v>1361</v>
      </c>
      <c r="F245" s="91" t="s">
        <v>537</v>
      </c>
      <c r="G245" s="91">
        <v>200</v>
      </c>
      <c r="H245" s="91">
        <v>112792.57</v>
      </c>
      <c r="I245" s="91" t="s">
        <v>1137</v>
      </c>
      <c r="J245" s="91" t="s">
        <v>252</v>
      </c>
      <c r="K245" s="84" t="s">
        <v>1176</v>
      </c>
      <c r="L245" s="84"/>
      <c r="M245" s="84"/>
      <c r="N245" s="85"/>
      <c r="O245" s="86"/>
      <c r="P245" s="86"/>
      <c r="Q245" s="86"/>
      <c r="R245" s="86"/>
    </row>
    <row r="246" ht="45" spans="1:18">
      <c r="A246" s="90">
        <v>244</v>
      </c>
      <c r="B246" s="91" t="s">
        <v>1328</v>
      </c>
      <c r="C246" s="91" t="s">
        <v>1338</v>
      </c>
      <c r="D246" s="91" t="s">
        <v>1360</v>
      </c>
      <c r="E246" s="91" t="s">
        <v>1362</v>
      </c>
      <c r="F246" s="91" t="s">
        <v>537</v>
      </c>
      <c r="G246" s="91">
        <v>40</v>
      </c>
      <c r="H246" s="91">
        <v>14834.44</v>
      </c>
      <c r="I246" s="91" t="s">
        <v>1137</v>
      </c>
      <c r="J246" s="91" t="s">
        <v>252</v>
      </c>
      <c r="K246" s="84" t="s">
        <v>1176</v>
      </c>
      <c r="L246" s="84"/>
      <c r="M246" s="84"/>
      <c r="N246" s="85"/>
      <c r="O246" s="86"/>
      <c r="P246" s="86"/>
      <c r="Q246" s="86"/>
      <c r="R246" s="86"/>
    </row>
    <row r="247" ht="45" spans="1:18">
      <c r="A247" s="90">
        <v>245</v>
      </c>
      <c r="B247" s="91" t="s">
        <v>1328</v>
      </c>
      <c r="C247" s="91" t="s">
        <v>1338</v>
      </c>
      <c r="D247" s="91" t="s">
        <v>1360</v>
      </c>
      <c r="E247" s="91" t="s">
        <v>1363</v>
      </c>
      <c r="F247" s="91" t="s">
        <v>537</v>
      </c>
      <c r="G247" s="91">
        <v>12706</v>
      </c>
      <c r="H247" s="91">
        <v>164015.65</v>
      </c>
      <c r="I247" s="91" t="s">
        <v>1137</v>
      </c>
      <c r="J247" s="91" t="s">
        <v>252</v>
      </c>
      <c r="K247" s="84" t="s">
        <v>1176</v>
      </c>
      <c r="L247" s="84"/>
      <c r="M247" s="84"/>
      <c r="N247" s="85"/>
      <c r="O247" s="86"/>
      <c r="P247" s="86"/>
      <c r="Q247" s="86"/>
      <c r="R247" s="86"/>
    </row>
    <row r="248" ht="45" spans="1:18">
      <c r="A248" s="90">
        <v>246</v>
      </c>
      <c r="B248" s="91" t="s">
        <v>1328</v>
      </c>
      <c r="C248" s="91" t="s">
        <v>1338</v>
      </c>
      <c r="D248" s="91" t="s">
        <v>1360</v>
      </c>
      <c r="E248" s="91" t="s">
        <v>1364</v>
      </c>
      <c r="F248" s="91" t="s">
        <v>537</v>
      </c>
      <c r="G248" s="91">
        <v>400</v>
      </c>
      <c r="H248" s="91">
        <v>305000</v>
      </c>
      <c r="I248" s="91" t="s">
        <v>1137</v>
      </c>
      <c r="J248" s="91" t="s">
        <v>252</v>
      </c>
      <c r="K248" s="84" t="s">
        <v>1176</v>
      </c>
      <c r="L248" s="84"/>
      <c r="M248" s="84"/>
      <c r="N248" s="85"/>
      <c r="O248" s="86"/>
      <c r="P248" s="86"/>
      <c r="Q248" s="86"/>
      <c r="R248" s="86"/>
    </row>
    <row r="249" ht="30" spans="1:18">
      <c r="A249" s="90">
        <v>247</v>
      </c>
      <c r="B249" s="91" t="s">
        <v>1328</v>
      </c>
      <c r="C249" s="91" t="s">
        <v>1365</v>
      </c>
      <c r="D249" s="91" t="s">
        <v>1366</v>
      </c>
      <c r="E249" s="91" t="s">
        <v>1268</v>
      </c>
      <c r="F249" s="91"/>
      <c r="G249" s="91"/>
      <c r="H249" s="91">
        <v>5264681</v>
      </c>
      <c r="I249" s="91" t="s">
        <v>1210</v>
      </c>
      <c r="J249" s="91" t="s">
        <v>1164</v>
      </c>
      <c r="K249" s="84" t="s">
        <v>1138</v>
      </c>
      <c r="L249" s="84"/>
      <c r="M249" s="84"/>
      <c r="N249" s="85"/>
      <c r="O249" s="86"/>
      <c r="P249" s="86"/>
      <c r="Q249" s="86"/>
      <c r="R249" s="86"/>
    </row>
    <row r="250" ht="30" spans="1:18">
      <c r="A250" s="90">
        <v>248</v>
      </c>
      <c r="B250" s="91" t="s">
        <v>1328</v>
      </c>
      <c r="C250" s="91" t="s">
        <v>1365</v>
      </c>
      <c r="D250" s="91" t="s">
        <v>1366</v>
      </c>
      <c r="E250" s="91" t="s">
        <v>1367</v>
      </c>
      <c r="F250" s="91"/>
      <c r="G250" s="91">
        <v>893.96</v>
      </c>
      <c r="H250" s="91">
        <v>1106913.11</v>
      </c>
      <c r="I250" s="91" t="s">
        <v>1210</v>
      </c>
      <c r="J250" s="91" t="s">
        <v>1356</v>
      </c>
      <c r="K250" s="84" t="s">
        <v>1138</v>
      </c>
      <c r="L250" s="84"/>
      <c r="M250" s="84"/>
      <c r="N250" s="85"/>
      <c r="O250" s="86"/>
      <c r="P250" s="86"/>
      <c r="Q250" s="86"/>
      <c r="R250" s="86"/>
    </row>
    <row r="251" ht="30" spans="1:18">
      <c r="A251" s="90">
        <v>249</v>
      </c>
      <c r="B251" s="91" t="s">
        <v>1328</v>
      </c>
      <c r="C251" s="91" t="s">
        <v>1365</v>
      </c>
      <c r="D251" s="91" t="s">
        <v>1366</v>
      </c>
      <c r="E251" s="91" t="s">
        <v>1368</v>
      </c>
      <c r="F251" s="91"/>
      <c r="G251" s="91">
        <v>1677.45</v>
      </c>
      <c r="H251" s="91">
        <v>3225479.87</v>
      </c>
      <c r="I251" s="91" t="s">
        <v>1210</v>
      </c>
      <c r="J251" s="91" t="s">
        <v>1356</v>
      </c>
      <c r="K251" s="84" t="s">
        <v>1138</v>
      </c>
      <c r="L251" s="84"/>
      <c r="M251" s="84"/>
      <c r="N251" s="85"/>
      <c r="O251" s="86"/>
      <c r="P251" s="86"/>
      <c r="Q251" s="86"/>
      <c r="R251" s="86"/>
    </row>
    <row r="252" ht="30" spans="1:18">
      <c r="A252" s="90">
        <v>250</v>
      </c>
      <c r="B252" s="91" t="s">
        <v>1328</v>
      </c>
      <c r="C252" s="91" t="s">
        <v>1369</v>
      </c>
      <c r="D252" s="91" t="s">
        <v>1370</v>
      </c>
      <c r="E252" s="91" t="s">
        <v>1371</v>
      </c>
      <c r="F252" s="91" t="s">
        <v>538</v>
      </c>
      <c r="G252" s="100"/>
      <c r="H252" s="100">
        <v>1150708.65</v>
      </c>
      <c r="I252" s="91" t="s">
        <v>692</v>
      </c>
      <c r="J252" s="91" t="s">
        <v>1164</v>
      </c>
      <c r="K252" s="84" t="s">
        <v>1138</v>
      </c>
      <c r="L252" s="84"/>
      <c r="M252" s="84"/>
      <c r="N252" s="85"/>
      <c r="O252" s="86"/>
      <c r="P252" s="86"/>
      <c r="Q252" s="86"/>
      <c r="R252" s="86"/>
    </row>
    <row r="253" ht="30" spans="1:18">
      <c r="A253" s="90">
        <v>251</v>
      </c>
      <c r="B253" s="91" t="s">
        <v>1328</v>
      </c>
      <c r="C253" s="91" t="s">
        <v>1369</v>
      </c>
      <c r="D253" s="91" t="s">
        <v>1370</v>
      </c>
      <c r="E253" s="91" t="s">
        <v>1371</v>
      </c>
      <c r="F253" s="91" t="s">
        <v>538</v>
      </c>
      <c r="G253" s="100"/>
      <c r="H253" s="100">
        <v>2316214.89</v>
      </c>
      <c r="I253" s="91" t="s">
        <v>692</v>
      </c>
      <c r="J253" s="91" t="s">
        <v>1164</v>
      </c>
      <c r="K253" s="84" t="s">
        <v>1138</v>
      </c>
      <c r="L253" s="84"/>
      <c r="M253" s="84"/>
      <c r="N253" s="85"/>
      <c r="O253" s="86"/>
      <c r="P253" s="86"/>
      <c r="Q253" s="86"/>
      <c r="R253" s="86"/>
    </row>
    <row r="254" ht="30" spans="1:18">
      <c r="A254" s="90">
        <v>252</v>
      </c>
      <c r="B254" s="91" t="s">
        <v>1328</v>
      </c>
      <c r="C254" s="91" t="s">
        <v>1369</v>
      </c>
      <c r="D254" s="91" t="s">
        <v>1370</v>
      </c>
      <c r="E254" s="91" t="s">
        <v>1372</v>
      </c>
      <c r="F254" s="100"/>
      <c r="G254" s="100"/>
      <c r="H254" s="100">
        <v>2355060.84</v>
      </c>
      <c r="I254" s="91" t="s">
        <v>692</v>
      </c>
      <c r="J254" s="91" t="s">
        <v>1356</v>
      </c>
      <c r="K254" s="84" t="s">
        <v>1138</v>
      </c>
      <c r="L254" s="84"/>
      <c r="M254" s="84"/>
      <c r="N254" s="85">
        <v>3425</v>
      </c>
      <c r="O254" s="86"/>
      <c r="P254" s="86"/>
      <c r="Q254" s="86"/>
      <c r="R254" s="86"/>
    </row>
    <row r="255" ht="30" spans="1:18">
      <c r="A255" s="90">
        <v>253</v>
      </c>
      <c r="B255" s="91" t="s">
        <v>1328</v>
      </c>
      <c r="C255" s="91" t="s">
        <v>1369</v>
      </c>
      <c r="D255" s="91" t="s">
        <v>1370</v>
      </c>
      <c r="E255" s="91" t="s">
        <v>1373</v>
      </c>
      <c r="F255" s="100"/>
      <c r="G255" s="100"/>
      <c r="H255" s="100">
        <v>292934.32</v>
      </c>
      <c r="I255" s="91" t="s">
        <v>692</v>
      </c>
      <c r="J255" s="91" t="s">
        <v>1356</v>
      </c>
      <c r="K255" s="84" t="s">
        <v>1138</v>
      </c>
      <c r="L255" s="84"/>
      <c r="M255" s="84"/>
      <c r="N255" s="85"/>
      <c r="O255" s="86"/>
      <c r="P255" s="86"/>
      <c r="Q255" s="86"/>
      <c r="R255" s="86"/>
    </row>
    <row r="256" ht="30" spans="1:18">
      <c r="A256" s="90">
        <v>254</v>
      </c>
      <c r="B256" s="91" t="s">
        <v>1328</v>
      </c>
      <c r="C256" s="91" t="s">
        <v>1369</v>
      </c>
      <c r="D256" s="91" t="s">
        <v>1370</v>
      </c>
      <c r="E256" s="91" t="s">
        <v>1374</v>
      </c>
      <c r="F256" s="100"/>
      <c r="G256" s="100"/>
      <c r="H256" s="100">
        <v>1046378.22</v>
      </c>
      <c r="I256" s="91" t="s">
        <v>692</v>
      </c>
      <c r="J256" s="91" t="s">
        <v>1356</v>
      </c>
      <c r="K256" s="84" t="s">
        <v>1138</v>
      </c>
      <c r="L256" s="84"/>
      <c r="M256" s="84"/>
      <c r="N256" s="85"/>
      <c r="O256" s="86"/>
      <c r="P256" s="86"/>
      <c r="Q256" s="86"/>
      <c r="R256" s="86"/>
    </row>
    <row r="257" ht="30" spans="1:18">
      <c r="A257" s="90">
        <v>255</v>
      </c>
      <c r="B257" s="91" t="s">
        <v>1328</v>
      </c>
      <c r="C257" s="91" t="s">
        <v>1369</v>
      </c>
      <c r="D257" s="91" t="s">
        <v>1370</v>
      </c>
      <c r="E257" s="91" t="s">
        <v>1375</v>
      </c>
      <c r="F257" s="100"/>
      <c r="G257" s="100"/>
      <c r="H257" s="100">
        <v>578555.09</v>
      </c>
      <c r="I257" s="91" t="s">
        <v>692</v>
      </c>
      <c r="J257" s="91" t="s">
        <v>1356</v>
      </c>
      <c r="K257" s="84" t="s">
        <v>1138</v>
      </c>
      <c r="L257" s="84"/>
      <c r="M257" s="84"/>
      <c r="N257" s="85"/>
      <c r="O257" s="86"/>
      <c r="P257" s="86"/>
      <c r="Q257" s="86"/>
      <c r="R257" s="86"/>
    </row>
    <row r="258" ht="30" spans="1:18">
      <c r="A258" s="90">
        <v>256</v>
      </c>
      <c r="B258" s="91" t="s">
        <v>1328</v>
      </c>
      <c r="C258" s="91" t="s">
        <v>1369</v>
      </c>
      <c r="D258" s="91" t="s">
        <v>1370</v>
      </c>
      <c r="E258" s="91" t="s">
        <v>1376</v>
      </c>
      <c r="F258" s="100"/>
      <c r="G258" s="100"/>
      <c r="H258" s="100">
        <v>5077.39</v>
      </c>
      <c r="I258" s="91" t="s">
        <v>692</v>
      </c>
      <c r="J258" s="91" t="s">
        <v>1356</v>
      </c>
      <c r="K258" s="84" t="s">
        <v>1138</v>
      </c>
      <c r="L258" s="84"/>
      <c r="M258" s="84"/>
      <c r="N258" s="85"/>
      <c r="O258" s="86"/>
      <c r="P258" s="86"/>
      <c r="Q258" s="86"/>
      <c r="R258" s="86"/>
    </row>
    <row r="259" ht="30" spans="1:18">
      <c r="A259" s="90">
        <v>257</v>
      </c>
      <c r="B259" s="91" t="s">
        <v>1328</v>
      </c>
      <c r="C259" s="91" t="s">
        <v>1369</v>
      </c>
      <c r="D259" s="91" t="s">
        <v>1370</v>
      </c>
      <c r="E259" s="91" t="s">
        <v>1377</v>
      </c>
      <c r="F259" s="100"/>
      <c r="G259" s="100"/>
      <c r="H259" s="100">
        <v>151973.62</v>
      </c>
      <c r="I259" s="91" t="s">
        <v>692</v>
      </c>
      <c r="J259" s="91" t="s">
        <v>1356</v>
      </c>
      <c r="K259" s="84" t="s">
        <v>1138</v>
      </c>
      <c r="L259" s="84"/>
      <c r="M259" s="84"/>
      <c r="N259" s="85"/>
      <c r="O259" s="86"/>
      <c r="P259" s="86"/>
      <c r="Q259" s="86"/>
      <c r="R259" s="86"/>
    </row>
    <row r="260" ht="30" spans="1:18">
      <c r="A260" s="90">
        <v>258</v>
      </c>
      <c r="B260" s="91" t="s">
        <v>1328</v>
      </c>
      <c r="C260" s="91" t="s">
        <v>1369</v>
      </c>
      <c r="D260" s="91" t="s">
        <v>1370</v>
      </c>
      <c r="E260" s="91" t="s">
        <v>1372</v>
      </c>
      <c r="F260" s="100"/>
      <c r="G260" s="100"/>
      <c r="H260" s="100">
        <v>34245.55</v>
      </c>
      <c r="I260" s="91" t="s">
        <v>692</v>
      </c>
      <c r="J260" s="91" t="s">
        <v>1356</v>
      </c>
      <c r="K260" s="84" t="s">
        <v>1138</v>
      </c>
      <c r="L260" s="84"/>
      <c r="M260" s="84"/>
      <c r="N260" s="85"/>
      <c r="O260" s="86"/>
      <c r="P260" s="86"/>
      <c r="Q260" s="86"/>
      <c r="R260" s="86"/>
    </row>
    <row r="261" ht="30" spans="1:18">
      <c r="A261" s="90">
        <v>259</v>
      </c>
      <c r="B261" s="91" t="s">
        <v>1328</v>
      </c>
      <c r="C261" s="91" t="s">
        <v>1369</v>
      </c>
      <c r="D261" s="91" t="s">
        <v>1370</v>
      </c>
      <c r="E261" s="91" t="s">
        <v>1372</v>
      </c>
      <c r="F261" s="100"/>
      <c r="G261" s="100"/>
      <c r="H261" s="100">
        <v>449234.9</v>
      </c>
      <c r="I261" s="91" t="s">
        <v>692</v>
      </c>
      <c r="J261" s="91" t="s">
        <v>1356</v>
      </c>
      <c r="K261" s="84" t="s">
        <v>1138</v>
      </c>
      <c r="L261" s="84"/>
      <c r="M261" s="84"/>
      <c r="N261" s="85"/>
      <c r="O261" s="86"/>
      <c r="P261" s="86"/>
      <c r="Q261" s="86"/>
      <c r="R261" s="86"/>
    </row>
    <row r="262" ht="30" spans="1:18">
      <c r="A262" s="90">
        <v>260</v>
      </c>
      <c r="B262" s="91" t="s">
        <v>1328</v>
      </c>
      <c r="C262" s="91" t="s">
        <v>1369</v>
      </c>
      <c r="D262" s="91" t="s">
        <v>1370</v>
      </c>
      <c r="E262" s="91" t="s">
        <v>1378</v>
      </c>
      <c r="F262" s="100"/>
      <c r="G262" s="100"/>
      <c r="H262" s="100">
        <v>88370.81</v>
      </c>
      <c r="I262" s="91" t="s">
        <v>692</v>
      </c>
      <c r="J262" s="91" t="s">
        <v>1356</v>
      </c>
      <c r="K262" s="84" t="s">
        <v>1138</v>
      </c>
      <c r="L262" s="84"/>
      <c r="M262" s="84"/>
      <c r="N262" s="85"/>
      <c r="O262" s="86"/>
      <c r="P262" s="86"/>
      <c r="Q262" s="86"/>
      <c r="R262" s="86"/>
    </row>
    <row r="263" ht="30" spans="1:18">
      <c r="A263" s="90">
        <v>261</v>
      </c>
      <c r="B263" s="91" t="s">
        <v>1328</v>
      </c>
      <c r="C263" s="91" t="s">
        <v>1369</v>
      </c>
      <c r="D263" s="91" t="s">
        <v>1370</v>
      </c>
      <c r="E263" s="91" t="s">
        <v>1372</v>
      </c>
      <c r="F263" s="100"/>
      <c r="G263" s="100"/>
      <c r="H263" s="100">
        <v>2056645.25</v>
      </c>
      <c r="I263" s="91" t="s">
        <v>692</v>
      </c>
      <c r="J263" s="91" t="s">
        <v>1356</v>
      </c>
      <c r="K263" s="84" t="s">
        <v>1138</v>
      </c>
      <c r="L263" s="84"/>
      <c r="M263" s="84"/>
      <c r="N263" s="85">
        <v>5307</v>
      </c>
      <c r="O263" s="86"/>
      <c r="P263" s="86"/>
      <c r="Q263" s="86"/>
      <c r="R263" s="86"/>
    </row>
    <row r="264" ht="30" spans="1:18">
      <c r="A264" s="90">
        <v>262</v>
      </c>
      <c r="B264" s="91" t="s">
        <v>1328</v>
      </c>
      <c r="C264" s="91" t="s">
        <v>1369</v>
      </c>
      <c r="D264" s="91" t="s">
        <v>1370</v>
      </c>
      <c r="E264" s="91" t="s">
        <v>1379</v>
      </c>
      <c r="F264" s="100"/>
      <c r="G264" s="100"/>
      <c r="H264" s="100">
        <v>10350</v>
      </c>
      <c r="I264" s="91" t="s">
        <v>692</v>
      </c>
      <c r="J264" s="91" t="s">
        <v>1356</v>
      </c>
      <c r="K264" s="84" t="s">
        <v>1138</v>
      </c>
      <c r="L264" s="84"/>
      <c r="M264" s="84"/>
      <c r="N264" s="85">
        <v>5307</v>
      </c>
      <c r="O264" s="86"/>
      <c r="P264" s="86"/>
      <c r="Q264" s="86"/>
      <c r="R264" s="86"/>
    </row>
    <row r="265" ht="30" spans="1:18">
      <c r="A265" s="90">
        <v>263</v>
      </c>
      <c r="B265" s="91" t="s">
        <v>1328</v>
      </c>
      <c r="C265" s="91" t="s">
        <v>1369</v>
      </c>
      <c r="D265" s="91" t="s">
        <v>1370</v>
      </c>
      <c r="E265" s="91" t="s">
        <v>1378</v>
      </c>
      <c r="F265" s="100"/>
      <c r="G265" s="100"/>
      <c r="H265" s="100">
        <v>383000</v>
      </c>
      <c r="I265" s="91" t="s">
        <v>692</v>
      </c>
      <c r="J265" s="91" t="s">
        <v>1356</v>
      </c>
      <c r="K265" s="84" t="s">
        <v>1138</v>
      </c>
      <c r="L265" s="84"/>
      <c r="M265" s="84"/>
      <c r="N265" s="85"/>
      <c r="O265" s="86"/>
      <c r="P265" s="86"/>
      <c r="Q265" s="86"/>
      <c r="R265" s="86"/>
    </row>
    <row r="266" ht="30" spans="1:18">
      <c r="A266" s="90">
        <v>264</v>
      </c>
      <c r="B266" s="91" t="s">
        <v>1328</v>
      </c>
      <c r="C266" s="91" t="s">
        <v>1369</v>
      </c>
      <c r="D266" s="91" t="s">
        <v>1370</v>
      </c>
      <c r="E266" s="91" t="s">
        <v>1378</v>
      </c>
      <c r="F266" s="100"/>
      <c r="G266" s="100"/>
      <c r="H266" s="100">
        <v>76000</v>
      </c>
      <c r="I266" s="91" t="s">
        <v>692</v>
      </c>
      <c r="J266" s="91" t="s">
        <v>1356</v>
      </c>
      <c r="K266" s="84" t="s">
        <v>1138</v>
      </c>
      <c r="L266" s="84"/>
      <c r="M266" s="84"/>
      <c r="N266" s="85"/>
      <c r="O266" s="86"/>
      <c r="P266" s="86"/>
      <c r="Q266" s="86"/>
      <c r="R266" s="86"/>
    </row>
    <row r="267" ht="45" spans="1:18">
      <c r="A267" s="90">
        <v>265</v>
      </c>
      <c r="B267" s="91" t="s">
        <v>1328</v>
      </c>
      <c r="C267" s="91" t="s">
        <v>1369</v>
      </c>
      <c r="D267" s="91" t="s">
        <v>1380</v>
      </c>
      <c r="E267" s="91" t="s">
        <v>1381</v>
      </c>
      <c r="F267" s="100"/>
      <c r="G267" s="100"/>
      <c r="H267" s="100">
        <v>49811.89</v>
      </c>
      <c r="I267" s="91" t="s">
        <v>692</v>
      </c>
      <c r="J267" s="91" t="s">
        <v>1356</v>
      </c>
      <c r="K267" s="84" t="s">
        <v>1138</v>
      </c>
      <c r="L267" s="84"/>
      <c r="M267" s="84"/>
      <c r="N267" s="85"/>
      <c r="O267" s="86"/>
      <c r="P267" s="86"/>
      <c r="Q267" s="86"/>
      <c r="R267" s="86"/>
    </row>
    <row r="268" ht="60" spans="1:18">
      <c r="A268" s="90">
        <v>266</v>
      </c>
      <c r="B268" s="91" t="s">
        <v>1328</v>
      </c>
      <c r="C268" s="91" t="s">
        <v>1369</v>
      </c>
      <c r="D268" s="91" t="s">
        <v>1380</v>
      </c>
      <c r="E268" s="91" t="s">
        <v>1382</v>
      </c>
      <c r="F268" s="100"/>
      <c r="G268" s="100"/>
      <c r="H268" s="100">
        <v>58691.84</v>
      </c>
      <c r="I268" s="91" t="s">
        <v>692</v>
      </c>
      <c r="J268" s="91" t="s">
        <v>1356</v>
      </c>
      <c r="K268" s="84" t="s">
        <v>1138</v>
      </c>
      <c r="L268" s="84"/>
      <c r="M268" s="84"/>
      <c r="N268" s="85"/>
      <c r="O268" s="86"/>
      <c r="P268" s="86"/>
      <c r="Q268" s="86"/>
      <c r="R268" s="86"/>
    </row>
    <row r="269" ht="30" spans="1:18">
      <c r="A269" s="90">
        <v>267</v>
      </c>
      <c r="B269" s="91" t="s">
        <v>1328</v>
      </c>
      <c r="C269" s="91" t="s">
        <v>1383</v>
      </c>
      <c r="D269" s="91" t="s">
        <v>1384</v>
      </c>
      <c r="E269" s="91" t="s">
        <v>1385</v>
      </c>
      <c r="F269" s="91" t="s">
        <v>537</v>
      </c>
      <c r="G269" s="91">
        <v>2307</v>
      </c>
      <c r="H269" s="91">
        <v>1004024.81</v>
      </c>
      <c r="I269" s="91" t="s">
        <v>1137</v>
      </c>
      <c r="J269" s="91" t="s">
        <v>252</v>
      </c>
      <c r="K269" s="84" t="s">
        <v>1176</v>
      </c>
      <c r="L269" s="84"/>
      <c r="M269" s="84"/>
      <c r="N269" s="85">
        <v>2958</v>
      </c>
      <c r="O269" s="86"/>
      <c r="P269" s="86"/>
      <c r="Q269" s="86"/>
      <c r="R269" s="86"/>
    </row>
    <row r="270" ht="30" spans="1:18">
      <c r="A270" s="90">
        <v>268</v>
      </c>
      <c r="B270" s="91" t="s">
        <v>1328</v>
      </c>
      <c r="C270" s="91" t="s">
        <v>1383</v>
      </c>
      <c r="D270" s="91" t="s">
        <v>1384</v>
      </c>
      <c r="E270" s="91" t="s">
        <v>1386</v>
      </c>
      <c r="F270" s="91" t="s">
        <v>537</v>
      </c>
      <c r="G270" s="91"/>
      <c r="H270" s="91">
        <v>16436.99</v>
      </c>
      <c r="I270" s="91" t="s">
        <v>1137</v>
      </c>
      <c r="J270" s="91" t="s">
        <v>252</v>
      </c>
      <c r="K270" s="84" t="s">
        <v>1176</v>
      </c>
      <c r="L270" s="84"/>
      <c r="M270" s="84"/>
      <c r="N270" s="85"/>
      <c r="O270" s="86"/>
      <c r="P270" s="86"/>
      <c r="Q270" s="86"/>
      <c r="R270" s="86"/>
    </row>
    <row r="271" ht="30" spans="1:18">
      <c r="A271" s="90">
        <v>269</v>
      </c>
      <c r="B271" s="91" t="s">
        <v>1328</v>
      </c>
      <c r="C271" s="91" t="s">
        <v>1383</v>
      </c>
      <c r="D271" s="91" t="s">
        <v>1384</v>
      </c>
      <c r="E271" s="91" t="s">
        <v>1044</v>
      </c>
      <c r="F271" s="91" t="s">
        <v>537</v>
      </c>
      <c r="G271" s="91">
        <v>112.71</v>
      </c>
      <c r="H271" s="91">
        <v>211737.85</v>
      </c>
      <c r="I271" s="91" t="s">
        <v>1210</v>
      </c>
      <c r="J271" s="91" t="s">
        <v>252</v>
      </c>
      <c r="K271" s="84" t="s">
        <v>1176</v>
      </c>
      <c r="L271" s="84"/>
      <c r="M271" s="84"/>
      <c r="N271" s="85"/>
      <c r="O271" s="86"/>
      <c r="P271" s="86"/>
      <c r="Q271" s="86"/>
      <c r="R271" s="86"/>
    </row>
    <row r="272" ht="30" spans="1:18">
      <c r="A272" s="90">
        <v>270</v>
      </c>
      <c r="B272" s="91" t="s">
        <v>1328</v>
      </c>
      <c r="C272" s="91" t="s">
        <v>1383</v>
      </c>
      <c r="D272" s="91" t="s">
        <v>1384</v>
      </c>
      <c r="E272" s="91" t="s">
        <v>1387</v>
      </c>
      <c r="F272" s="91" t="s">
        <v>537</v>
      </c>
      <c r="G272" s="91"/>
      <c r="H272" s="91">
        <v>31370.11</v>
      </c>
      <c r="I272" s="91" t="s">
        <v>1137</v>
      </c>
      <c r="J272" s="91" t="s">
        <v>252</v>
      </c>
      <c r="K272" s="84" t="s">
        <v>1176</v>
      </c>
      <c r="L272" s="84"/>
      <c r="M272" s="84"/>
      <c r="N272" s="85"/>
      <c r="O272" s="86"/>
      <c r="P272" s="86"/>
      <c r="Q272" s="86"/>
      <c r="R272" s="86"/>
    </row>
    <row r="273" ht="30" spans="1:18">
      <c r="A273" s="90">
        <v>271</v>
      </c>
      <c r="B273" s="91" t="s">
        <v>1328</v>
      </c>
      <c r="C273" s="91" t="s">
        <v>1383</v>
      </c>
      <c r="D273" s="91" t="s">
        <v>1384</v>
      </c>
      <c r="E273" s="91" t="s">
        <v>1388</v>
      </c>
      <c r="F273" s="91" t="s">
        <v>537</v>
      </c>
      <c r="G273" s="91"/>
      <c r="H273" s="91">
        <v>6000</v>
      </c>
      <c r="I273" s="91" t="s">
        <v>1137</v>
      </c>
      <c r="J273" s="91" t="s">
        <v>252</v>
      </c>
      <c r="K273" s="84" t="s">
        <v>1176</v>
      </c>
      <c r="L273" s="84"/>
      <c r="M273" s="84"/>
      <c r="N273" s="85"/>
      <c r="O273" s="86"/>
      <c r="P273" s="86"/>
      <c r="Q273" s="86"/>
      <c r="R273" s="86"/>
    </row>
    <row r="274" ht="30" spans="1:18">
      <c r="A274" s="90">
        <v>272</v>
      </c>
      <c r="B274" s="91" t="s">
        <v>1328</v>
      </c>
      <c r="C274" s="91" t="s">
        <v>1383</v>
      </c>
      <c r="D274" s="91" t="s">
        <v>1384</v>
      </c>
      <c r="E274" s="91" t="s">
        <v>1389</v>
      </c>
      <c r="F274" s="91" t="s">
        <v>537</v>
      </c>
      <c r="G274" s="91"/>
      <c r="H274" s="91">
        <v>31471.54</v>
      </c>
      <c r="I274" s="91" t="s">
        <v>1137</v>
      </c>
      <c r="J274" s="91" t="s">
        <v>252</v>
      </c>
      <c r="K274" s="84" t="s">
        <v>1176</v>
      </c>
      <c r="L274" s="84"/>
      <c r="M274" s="84"/>
      <c r="N274" s="85"/>
      <c r="O274" s="86"/>
      <c r="P274" s="86"/>
      <c r="Q274" s="86"/>
      <c r="R274" s="86"/>
    </row>
    <row r="275" ht="30" spans="1:18">
      <c r="A275" s="90">
        <v>273</v>
      </c>
      <c r="B275" s="91" t="s">
        <v>1328</v>
      </c>
      <c r="C275" s="91" t="s">
        <v>1383</v>
      </c>
      <c r="D275" s="91" t="s">
        <v>1384</v>
      </c>
      <c r="E275" s="91" t="s">
        <v>1390</v>
      </c>
      <c r="F275" s="91" t="s">
        <v>537</v>
      </c>
      <c r="G275" s="91">
        <v>411.93</v>
      </c>
      <c r="H275" s="91">
        <v>38655.07</v>
      </c>
      <c r="I275" s="91" t="s">
        <v>1137</v>
      </c>
      <c r="J275" s="91" t="s">
        <v>252</v>
      </c>
      <c r="K275" s="84" t="s">
        <v>1176</v>
      </c>
      <c r="L275" s="84"/>
      <c r="M275" s="84"/>
      <c r="N275" s="85"/>
      <c r="O275" s="86"/>
      <c r="P275" s="86"/>
      <c r="Q275" s="86"/>
      <c r="R275" s="86"/>
    </row>
    <row r="276" ht="30" spans="1:18">
      <c r="A276" s="90">
        <v>274</v>
      </c>
      <c r="B276" s="91" t="s">
        <v>1328</v>
      </c>
      <c r="C276" s="91" t="s">
        <v>1383</v>
      </c>
      <c r="D276" s="91" t="s">
        <v>1384</v>
      </c>
      <c r="E276" s="91" t="s">
        <v>1391</v>
      </c>
      <c r="F276" s="91" t="s">
        <v>537</v>
      </c>
      <c r="G276" s="91"/>
      <c r="H276" s="91">
        <v>52991.45</v>
      </c>
      <c r="I276" s="91" t="s">
        <v>1137</v>
      </c>
      <c r="J276" s="91" t="s">
        <v>252</v>
      </c>
      <c r="K276" s="84" t="s">
        <v>1176</v>
      </c>
      <c r="L276" s="84"/>
      <c r="M276" s="84"/>
      <c r="N276" s="85"/>
      <c r="O276" s="86"/>
      <c r="P276" s="86"/>
      <c r="Q276" s="86"/>
      <c r="R276" s="86"/>
    </row>
    <row r="277" ht="30" spans="1:18">
      <c r="A277" s="90">
        <v>275</v>
      </c>
      <c r="B277" s="91" t="s">
        <v>1328</v>
      </c>
      <c r="C277" s="91" t="s">
        <v>1383</v>
      </c>
      <c r="D277" s="91" t="s">
        <v>1384</v>
      </c>
      <c r="E277" s="91" t="s">
        <v>1392</v>
      </c>
      <c r="F277" s="91" t="s">
        <v>537</v>
      </c>
      <c r="G277" s="91"/>
      <c r="H277" s="91">
        <v>18963</v>
      </c>
      <c r="I277" s="91" t="s">
        <v>1137</v>
      </c>
      <c r="J277" s="91" t="s">
        <v>252</v>
      </c>
      <c r="K277" s="84" t="s">
        <v>1176</v>
      </c>
      <c r="L277" s="84"/>
      <c r="M277" s="84"/>
      <c r="N277" s="85"/>
      <c r="O277" s="86"/>
      <c r="P277" s="86"/>
      <c r="Q277" s="86"/>
      <c r="R277" s="86"/>
    </row>
    <row r="278" ht="30" spans="1:18">
      <c r="A278" s="90">
        <v>276</v>
      </c>
      <c r="B278" s="91" t="s">
        <v>1328</v>
      </c>
      <c r="C278" s="91" t="s">
        <v>1383</v>
      </c>
      <c r="D278" s="91" t="s">
        <v>1384</v>
      </c>
      <c r="E278" s="91" t="s">
        <v>1393</v>
      </c>
      <c r="F278" s="91" t="s">
        <v>537</v>
      </c>
      <c r="G278" s="91"/>
      <c r="H278" s="91">
        <v>7264.96</v>
      </c>
      <c r="I278" s="91" t="s">
        <v>1137</v>
      </c>
      <c r="J278" s="91" t="s">
        <v>252</v>
      </c>
      <c r="K278" s="84" t="s">
        <v>1176</v>
      </c>
      <c r="L278" s="84"/>
      <c r="M278" s="84"/>
      <c r="N278" s="85"/>
      <c r="O278" s="86"/>
      <c r="P278" s="86"/>
      <c r="Q278" s="86"/>
      <c r="R278" s="86"/>
    </row>
    <row r="279" ht="30" spans="1:18">
      <c r="A279" s="90">
        <v>277</v>
      </c>
      <c r="B279" s="91" t="s">
        <v>1328</v>
      </c>
      <c r="C279" s="91" t="s">
        <v>1383</v>
      </c>
      <c r="D279" s="91" t="s">
        <v>1384</v>
      </c>
      <c r="E279" s="91" t="s">
        <v>1394</v>
      </c>
      <c r="F279" s="91" t="s">
        <v>537</v>
      </c>
      <c r="G279" s="91"/>
      <c r="H279" s="91">
        <v>30097.09</v>
      </c>
      <c r="I279" s="91" t="s">
        <v>1137</v>
      </c>
      <c r="J279" s="91" t="s">
        <v>252</v>
      </c>
      <c r="K279" s="84" t="s">
        <v>1176</v>
      </c>
      <c r="L279" s="84"/>
      <c r="M279" s="84"/>
      <c r="N279" s="85"/>
      <c r="O279" s="86"/>
      <c r="P279" s="86"/>
      <c r="Q279" s="86"/>
      <c r="R279" s="86"/>
    </row>
    <row r="280" ht="30" spans="1:18">
      <c r="A280" s="90">
        <v>278</v>
      </c>
      <c r="B280" s="91" t="s">
        <v>1328</v>
      </c>
      <c r="C280" s="91" t="s">
        <v>1383</v>
      </c>
      <c r="D280" s="91" t="s">
        <v>1384</v>
      </c>
      <c r="E280" s="91" t="s">
        <v>1395</v>
      </c>
      <c r="F280" s="91" t="s">
        <v>537</v>
      </c>
      <c r="G280" s="91"/>
      <c r="H280" s="91">
        <v>2440</v>
      </c>
      <c r="I280" s="91" t="s">
        <v>1137</v>
      </c>
      <c r="J280" s="91" t="s">
        <v>252</v>
      </c>
      <c r="K280" s="84" t="s">
        <v>1176</v>
      </c>
      <c r="L280" s="84"/>
      <c r="M280" s="84"/>
      <c r="N280" s="85"/>
      <c r="O280" s="86"/>
      <c r="P280" s="86"/>
      <c r="Q280" s="86"/>
      <c r="R280" s="86"/>
    </row>
    <row r="281" ht="30" spans="1:18">
      <c r="A281" s="90">
        <v>279</v>
      </c>
      <c r="B281" s="91" t="s">
        <v>1328</v>
      </c>
      <c r="C281" s="91" t="s">
        <v>1383</v>
      </c>
      <c r="D281" s="91" t="s">
        <v>1384</v>
      </c>
      <c r="E281" s="91" t="s">
        <v>1396</v>
      </c>
      <c r="F281" s="91" t="s">
        <v>537</v>
      </c>
      <c r="G281" s="91"/>
      <c r="H281" s="91">
        <v>16204.03</v>
      </c>
      <c r="I281" s="91" t="s">
        <v>1137</v>
      </c>
      <c r="J281" s="91" t="s">
        <v>252</v>
      </c>
      <c r="K281" s="84" t="s">
        <v>1176</v>
      </c>
      <c r="L281" s="84"/>
      <c r="M281" s="84"/>
      <c r="N281" s="85"/>
      <c r="O281" s="86"/>
      <c r="P281" s="86"/>
      <c r="Q281" s="86"/>
      <c r="R281" s="86"/>
    </row>
    <row r="282" ht="30" spans="1:18">
      <c r="A282" s="90">
        <v>280</v>
      </c>
      <c r="B282" s="91" t="s">
        <v>1328</v>
      </c>
      <c r="C282" s="91" t="s">
        <v>1383</v>
      </c>
      <c r="D282" s="91" t="s">
        <v>1384</v>
      </c>
      <c r="E282" s="91" t="s">
        <v>1164</v>
      </c>
      <c r="F282" s="91"/>
      <c r="G282" s="91"/>
      <c r="H282" s="91">
        <v>1570929.49</v>
      </c>
      <c r="I282" s="91" t="s">
        <v>1137</v>
      </c>
      <c r="J282" s="91" t="s">
        <v>1164</v>
      </c>
      <c r="K282" s="84" t="s">
        <v>1176</v>
      </c>
      <c r="L282" s="84"/>
      <c r="M282" s="84"/>
      <c r="N282" s="85"/>
      <c r="O282" s="86"/>
      <c r="P282" s="86"/>
      <c r="Q282" s="86"/>
      <c r="R282" s="86"/>
    </row>
    <row r="283" ht="45" spans="1:18">
      <c r="A283" s="90">
        <v>281</v>
      </c>
      <c r="B283" s="91" t="s">
        <v>1328</v>
      </c>
      <c r="C283" s="91" t="s">
        <v>1383</v>
      </c>
      <c r="D283" s="91" t="s">
        <v>1397</v>
      </c>
      <c r="E283" s="91" t="s">
        <v>1164</v>
      </c>
      <c r="F283" s="91"/>
      <c r="G283" s="97"/>
      <c r="H283" s="91">
        <v>1173822.91</v>
      </c>
      <c r="I283" s="91" t="s">
        <v>1137</v>
      </c>
      <c r="J283" s="91" t="s">
        <v>1164</v>
      </c>
      <c r="K283" s="84" t="s">
        <v>1176</v>
      </c>
      <c r="L283" s="84"/>
      <c r="M283" s="84"/>
      <c r="N283" s="85"/>
      <c r="O283" s="86"/>
      <c r="P283" s="86"/>
      <c r="Q283" s="86"/>
      <c r="R283" s="86"/>
    </row>
    <row r="284" spans="1:18">
      <c r="A284" s="90">
        <v>282</v>
      </c>
      <c r="B284" s="91" t="s">
        <v>1328</v>
      </c>
      <c r="C284" s="91" t="s">
        <v>1329</v>
      </c>
      <c r="D284" s="91" t="s">
        <v>975</v>
      </c>
      <c r="E284" s="91" t="s">
        <v>1036</v>
      </c>
      <c r="F284" s="91" t="s">
        <v>537</v>
      </c>
      <c r="G284" s="97">
        <v>4588.55</v>
      </c>
      <c r="H284" s="97">
        <v>7816548.15</v>
      </c>
      <c r="I284" s="91" t="s">
        <v>1210</v>
      </c>
      <c r="J284" s="91" t="s">
        <v>252</v>
      </c>
      <c r="K284" s="84" t="s">
        <v>1138</v>
      </c>
      <c r="L284" s="84"/>
      <c r="M284" s="84"/>
      <c r="N284" s="85"/>
      <c r="O284" s="86"/>
      <c r="P284" s="86"/>
      <c r="Q284" s="86"/>
      <c r="R284" s="86"/>
    </row>
    <row r="285" spans="1:18">
      <c r="A285" s="90">
        <v>283</v>
      </c>
      <c r="B285" s="91" t="s">
        <v>1328</v>
      </c>
      <c r="C285" s="91" t="s">
        <v>1329</v>
      </c>
      <c r="D285" s="91" t="s">
        <v>975</v>
      </c>
      <c r="E285" s="91" t="s">
        <v>977</v>
      </c>
      <c r="F285" s="91" t="s">
        <v>537</v>
      </c>
      <c r="G285" s="97">
        <v>2461.2</v>
      </c>
      <c r="H285" s="97">
        <v>5397741.09</v>
      </c>
      <c r="I285" s="91" t="s">
        <v>1210</v>
      </c>
      <c r="J285" s="91" t="s">
        <v>507</v>
      </c>
      <c r="K285" s="84" t="s">
        <v>1138</v>
      </c>
      <c r="L285" s="84"/>
      <c r="M285" s="84"/>
      <c r="N285" s="85"/>
      <c r="O285" s="86"/>
      <c r="P285" s="86"/>
      <c r="Q285" s="86"/>
      <c r="R285" s="86"/>
    </row>
    <row r="286" spans="1:18">
      <c r="A286" s="90">
        <v>284</v>
      </c>
      <c r="B286" s="91" t="s">
        <v>1328</v>
      </c>
      <c r="C286" s="91" t="s">
        <v>1329</v>
      </c>
      <c r="D286" s="91" t="s">
        <v>975</v>
      </c>
      <c r="E286" s="91" t="s">
        <v>977</v>
      </c>
      <c r="F286" s="91" t="s">
        <v>537</v>
      </c>
      <c r="G286" s="97"/>
      <c r="H286" s="97"/>
      <c r="I286" s="91" t="s">
        <v>1210</v>
      </c>
      <c r="J286" s="91" t="s">
        <v>507</v>
      </c>
      <c r="K286" s="84" t="s">
        <v>1138</v>
      </c>
      <c r="L286" s="84"/>
      <c r="M286" s="84"/>
      <c r="N286" s="85"/>
      <c r="O286" s="86"/>
      <c r="P286" s="86"/>
      <c r="Q286" s="86"/>
      <c r="R286" s="86"/>
    </row>
    <row r="287" spans="1:18">
      <c r="A287" s="90">
        <v>285</v>
      </c>
      <c r="B287" s="91" t="s">
        <v>1328</v>
      </c>
      <c r="C287" s="91" t="s">
        <v>1329</v>
      </c>
      <c r="D287" s="91" t="s">
        <v>975</v>
      </c>
      <c r="E287" s="91" t="s">
        <v>1398</v>
      </c>
      <c r="F287" s="91" t="s">
        <v>537</v>
      </c>
      <c r="G287" s="97">
        <v>269.33</v>
      </c>
      <c r="H287" s="97">
        <v>2652859.18</v>
      </c>
      <c r="I287" s="91" t="s">
        <v>1137</v>
      </c>
      <c r="J287" s="91" t="s">
        <v>507</v>
      </c>
      <c r="K287" s="84" t="s">
        <v>1138</v>
      </c>
      <c r="L287" s="84"/>
      <c r="M287" s="84"/>
      <c r="N287" s="85"/>
      <c r="O287" s="86"/>
      <c r="P287" s="86"/>
      <c r="Q287" s="86"/>
      <c r="R287" s="86"/>
    </row>
    <row r="288" ht="45" spans="1:18">
      <c r="A288" s="90">
        <v>286</v>
      </c>
      <c r="B288" s="91" t="s">
        <v>1328</v>
      </c>
      <c r="C288" s="91" t="s">
        <v>1399</v>
      </c>
      <c r="D288" s="91" t="s">
        <v>1400</v>
      </c>
      <c r="E288" s="91" t="s">
        <v>1401</v>
      </c>
      <c r="F288" s="91" t="s">
        <v>537</v>
      </c>
      <c r="G288" s="91">
        <v>1467.18</v>
      </c>
      <c r="H288" s="97">
        <v>4919194.23</v>
      </c>
      <c r="I288" s="100" t="s">
        <v>1137</v>
      </c>
      <c r="J288" s="91" t="s">
        <v>252</v>
      </c>
      <c r="K288" s="84" t="s">
        <v>1245</v>
      </c>
      <c r="L288" s="84"/>
      <c r="M288" s="84"/>
      <c r="N288" s="85"/>
      <c r="O288" s="86"/>
      <c r="P288" s="86"/>
      <c r="Q288" s="86"/>
      <c r="R288" s="86"/>
    </row>
    <row r="289" ht="45" spans="1:18">
      <c r="A289" s="90">
        <v>287</v>
      </c>
      <c r="B289" s="91" t="s">
        <v>1328</v>
      </c>
      <c r="C289" s="91" t="s">
        <v>1399</v>
      </c>
      <c r="D289" s="91" t="s">
        <v>1400</v>
      </c>
      <c r="E289" s="91" t="s">
        <v>1402</v>
      </c>
      <c r="F289" s="91" t="s">
        <v>538</v>
      </c>
      <c r="G289" s="91"/>
      <c r="H289" s="97">
        <v>20679.61</v>
      </c>
      <c r="I289" s="100" t="s">
        <v>1137</v>
      </c>
      <c r="J289" s="91" t="s">
        <v>252</v>
      </c>
      <c r="K289" s="84" t="s">
        <v>1245</v>
      </c>
      <c r="L289" s="84"/>
      <c r="M289" s="84"/>
      <c r="N289" s="85"/>
      <c r="O289" s="86"/>
      <c r="P289" s="86"/>
      <c r="Q289" s="86"/>
      <c r="R289" s="86"/>
    </row>
    <row r="290" ht="45" spans="1:18">
      <c r="A290" s="90">
        <v>288</v>
      </c>
      <c r="B290" s="91" t="s">
        <v>1328</v>
      </c>
      <c r="C290" s="91" t="s">
        <v>1399</v>
      </c>
      <c r="D290" s="91" t="s">
        <v>1400</v>
      </c>
      <c r="E290" s="91" t="s">
        <v>1403</v>
      </c>
      <c r="F290" s="91" t="s">
        <v>538</v>
      </c>
      <c r="G290" s="91"/>
      <c r="H290" s="97">
        <v>250000</v>
      </c>
      <c r="I290" s="100" t="s">
        <v>1137</v>
      </c>
      <c r="J290" s="91" t="s">
        <v>252</v>
      </c>
      <c r="K290" s="84" t="s">
        <v>1245</v>
      </c>
      <c r="L290" s="84"/>
      <c r="M290" s="84"/>
      <c r="N290" s="85"/>
      <c r="O290" s="86"/>
      <c r="P290" s="86"/>
      <c r="Q290" s="86"/>
      <c r="R290" s="86"/>
    </row>
    <row r="291" ht="45" spans="1:18">
      <c r="A291" s="90">
        <v>289</v>
      </c>
      <c r="B291" s="91" t="s">
        <v>1328</v>
      </c>
      <c r="C291" s="91" t="s">
        <v>1399</v>
      </c>
      <c r="D291" s="91" t="s">
        <v>1400</v>
      </c>
      <c r="E291" s="91" t="s">
        <v>1404</v>
      </c>
      <c r="F291" s="91" t="s">
        <v>538</v>
      </c>
      <c r="G291" s="91"/>
      <c r="H291" s="97">
        <v>151755.21</v>
      </c>
      <c r="I291" s="100" t="s">
        <v>1137</v>
      </c>
      <c r="J291" s="91" t="s">
        <v>252</v>
      </c>
      <c r="K291" s="84" t="s">
        <v>1245</v>
      </c>
      <c r="L291" s="84"/>
      <c r="M291" s="84"/>
      <c r="N291" s="85"/>
      <c r="O291" s="86"/>
      <c r="P291" s="86"/>
      <c r="Q291" s="86"/>
      <c r="R291" s="86"/>
    </row>
    <row r="292" ht="45" spans="1:18">
      <c r="A292" s="90">
        <v>290</v>
      </c>
      <c r="B292" s="91" t="s">
        <v>1328</v>
      </c>
      <c r="C292" s="91" t="s">
        <v>1399</v>
      </c>
      <c r="D292" s="91" t="s">
        <v>1400</v>
      </c>
      <c r="E292" s="91" t="s">
        <v>1405</v>
      </c>
      <c r="F292" s="91" t="s">
        <v>538</v>
      </c>
      <c r="G292" s="91"/>
      <c r="H292" s="97">
        <v>2452545.55</v>
      </c>
      <c r="I292" s="100" t="s">
        <v>1137</v>
      </c>
      <c r="J292" s="91" t="s">
        <v>252</v>
      </c>
      <c r="K292" s="84" t="s">
        <v>1245</v>
      </c>
      <c r="L292" s="84"/>
      <c r="M292" s="84"/>
      <c r="N292" s="85"/>
      <c r="O292" s="86"/>
      <c r="P292" s="86"/>
      <c r="Q292" s="86"/>
      <c r="R292" s="86"/>
    </row>
    <row r="293" ht="45" spans="1:18">
      <c r="A293" s="90">
        <v>291</v>
      </c>
      <c r="B293" s="91" t="s">
        <v>1328</v>
      </c>
      <c r="C293" s="91" t="s">
        <v>1399</v>
      </c>
      <c r="D293" s="91" t="s">
        <v>1400</v>
      </c>
      <c r="E293" s="91" t="s">
        <v>1406</v>
      </c>
      <c r="F293" s="91" t="s">
        <v>538</v>
      </c>
      <c r="G293" s="91"/>
      <c r="H293" s="97">
        <v>172434.59</v>
      </c>
      <c r="I293" s="100" t="s">
        <v>1137</v>
      </c>
      <c r="J293" s="91" t="s">
        <v>252</v>
      </c>
      <c r="K293" s="84" t="s">
        <v>1245</v>
      </c>
      <c r="L293" s="84"/>
      <c r="M293" s="84"/>
      <c r="N293" s="85"/>
      <c r="O293" s="86"/>
      <c r="P293" s="86"/>
      <c r="Q293" s="86"/>
      <c r="R293" s="86"/>
    </row>
    <row r="294" ht="45" spans="1:18">
      <c r="A294" s="90">
        <v>292</v>
      </c>
      <c r="B294" s="91" t="s">
        <v>1407</v>
      </c>
      <c r="C294" s="91" t="s">
        <v>1329</v>
      </c>
      <c r="D294" s="91" t="s">
        <v>1408</v>
      </c>
      <c r="E294" s="91" t="s">
        <v>1409</v>
      </c>
      <c r="F294" s="91"/>
      <c r="G294" s="91"/>
      <c r="H294" s="99">
        <v>5290532.41</v>
      </c>
      <c r="I294" s="91" t="s">
        <v>692</v>
      </c>
      <c r="J294" s="91" t="s">
        <v>1356</v>
      </c>
      <c r="K294" s="84" t="s">
        <v>1176</v>
      </c>
      <c r="L294" s="84"/>
      <c r="M294" s="84"/>
      <c r="N294" s="85"/>
      <c r="O294" s="86"/>
      <c r="P294" s="86"/>
      <c r="Q294" s="86"/>
      <c r="R294" s="86"/>
    </row>
    <row r="295" ht="45" spans="1:18">
      <c r="A295" s="90">
        <v>293</v>
      </c>
      <c r="B295" s="91" t="s">
        <v>1407</v>
      </c>
      <c r="C295" s="91" t="s">
        <v>1329</v>
      </c>
      <c r="D295" s="91" t="s">
        <v>1408</v>
      </c>
      <c r="E295" s="91" t="s">
        <v>1410</v>
      </c>
      <c r="F295" s="91"/>
      <c r="G295" s="91"/>
      <c r="H295" s="99">
        <v>350660.99</v>
      </c>
      <c r="I295" s="91" t="s">
        <v>692</v>
      </c>
      <c r="J295" s="91" t="s">
        <v>1356</v>
      </c>
      <c r="K295" s="84" t="s">
        <v>1176</v>
      </c>
      <c r="L295" s="84"/>
      <c r="M295" s="84"/>
      <c r="N295" s="85"/>
      <c r="O295" s="86"/>
      <c r="P295" s="86"/>
      <c r="Q295" s="86"/>
      <c r="R295" s="86"/>
    </row>
    <row r="296" ht="45" spans="1:18">
      <c r="A296" s="90">
        <v>294</v>
      </c>
      <c r="B296" s="91" t="s">
        <v>1407</v>
      </c>
      <c r="C296" s="91" t="s">
        <v>1329</v>
      </c>
      <c r="D296" s="91" t="s">
        <v>1408</v>
      </c>
      <c r="E296" s="91" t="s">
        <v>1411</v>
      </c>
      <c r="F296" s="91"/>
      <c r="G296" s="91"/>
      <c r="H296" s="99">
        <v>2226384.55</v>
      </c>
      <c r="I296" s="91" t="s">
        <v>692</v>
      </c>
      <c r="J296" s="91" t="s">
        <v>1356</v>
      </c>
      <c r="K296" s="84" t="s">
        <v>1176</v>
      </c>
      <c r="L296" s="84"/>
      <c r="M296" s="84"/>
      <c r="N296" s="85"/>
      <c r="O296" s="86"/>
      <c r="P296" s="86"/>
      <c r="Q296" s="86"/>
      <c r="R296" s="86"/>
    </row>
    <row r="297" ht="45" spans="1:18">
      <c r="A297" s="90">
        <v>295</v>
      </c>
      <c r="B297" s="91" t="s">
        <v>1407</v>
      </c>
      <c r="C297" s="91" t="s">
        <v>1329</v>
      </c>
      <c r="D297" s="91" t="s">
        <v>1408</v>
      </c>
      <c r="E297" s="91" t="s">
        <v>1412</v>
      </c>
      <c r="F297" s="91"/>
      <c r="G297" s="91"/>
      <c r="H297" s="99">
        <v>2000</v>
      </c>
      <c r="I297" s="91" t="s">
        <v>692</v>
      </c>
      <c r="J297" s="91" t="s">
        <v>1356</v>
      </c>
      <c r="K297" s="84" t="s">
        <v>1176</v>
      </c>
      <c r="L297" s="84"/>
      <c r="M297" s="84"/>
      <c r="N297" s="85"/>
      <c r="O297" s="86"/>
      <c r="P297" s="86"/>
      <c r="Q297" s="86"/>
      <c r="R297" s="86"/>
    </row>
    <row r="298" ht="45" spans="1:18">
      <c r="A298" s="90">
        <v>296</v>
      </c>
      <c r="B298" s="91" t="s">
        <v>1407</v>
      </c>
      <c r="C298" s="91" t="s">
        <v>1413</v>
      </c>
      <c r="D298" s="91" t="s">
        <v>1414</v>
      </c>
      <c r="E298" s="91" t="s">
        <v>1415</v>
      </c>
      <c r="F298" s="91" t="s">
        <v>537</v>
      </c>
      <c r="G298" s="91" t="s">
        <v>1416</v>
      </c>
      <c r="H298" s="99">
        <v>15249870.58</v>
      </c>
      <c r="I298" s="91" t="s">
        <v>692</v>
      </c>
      <c r="J298" s="91" t="s">
        <v>1356</v>
      </c>
      <c r="K298" s="84" t="s">
        <v>1183</v>
      </c>
      <c r="L298" s="84"/>
      <c r="M298" s="84"/>
      <c r="N298" s="85"/>
      <c r="O298" s="86"/>
      <c r="P298" s="86"/>
      <c r="Q298" s="86"/>
      <c r="R298" s="86"/>
    </row>
    <row r="299" ht="45" spans="1:18">
      <c r="A299" s="90">
        <v>297</v>
      </c>
      <c r="B299" s="91" t="s">
        <v>1407</v>
      </c>
      <c r="C299" s="91" t="s">
        <v>1413</v>
      </c>
      <c r="D299" s="91" t="s">
        <v>1414</v>
      </c>
      <c r="E299" s="91" t="s">
        <v>1164</v>
      </c>
      <c r="F299" s="91"/>
      <c r="G299" s="91"/>
      <c r="H299" s="99">
        <v>8433125</v>
      </c>
      <c r="I299" s="91" t="s">
        <v>692</v>
      </c>
      <c r="J299" s="91" t="s">
        <v>1164</v>
      </c>
      <c r="K299" s="84" t="s">
        <v>1183</v>
      </c>
      <c r="L299" s="84"/>
      <c r="M299" s="84"/>
      <c r="N299" s="85">
        <v>3228</v>
      </c>
      <c r="O299" s="86"/>
      <c r="P299" s="86"/>
      <c r="Q299" s="86"/>
      <c r="R299" s="86"/>
    </row>
    <row r="300" ht="45" spans="1:18">
      <c r="A300" s="90">
        <v>298</v>
      </c>
      <c r="B300" s="91" t="s">
        <v>1407</v>
      </c>
      <c r="C300" s="91" t="s">
        <v>1413</v>
      </c>
      <c r="D300" s="91" t="s">
        <v>1414</v>
      </c>
      <c r="E300" s="91" t="s">
        <v>1417</v>
      </c>
      <c r="F300" s="91"/>
      <c r="G300" s="91"/>
      <c r="H300" s="99">
        <v>54325.45</v>
      </c>
      <c r="I300" s="91" t="s">
        <v>692</v>
      </c>
      <c r="J300" s="91" t="s">
        <v>1356</v>
      </c>
      <c r="K300" s="84" t="s">
        <v>1183</v>
      </c>
      <c r="L300" s="84"/>
      <c r="M300" s="84"/>
      <c r="N300" s="85"/>
      <c r="O300" s="86"/>
      <c r="P300" s="86"/>
      <c r="Q300" s="86"/>
      <c r="R300" s="86"/>
    </row>
    <row r="301" ht="45" spans="1:18">
      <c r="A301" s="90">
        <v>299</v>
      </c>
      <c r="B301" s="91" t="s">
        <v>1407</v>
      </c>
      <c r="C301" s="91" t="s">
        <v>1418</v>
      </c>
      <c r="D301" s="91" t="s">
        <v>390</v>
      </c>
      <c r="E301" s="91" t="s">
        <v>1268</v>
      </c>
      <c r="F301" s="91" t="s">
        <v>538</v>
      </c>
      <c r="G301" s="91">
        <v>0</v>
      </c>
      <c r="H301" s="99">
        <v>122145</v>
      </c>
      <c r="I301" s="91" t="s">
        <v>692</v>
      </c>
      <c r="J301" s="91" t="s">
        <v>1164</v>
      </c>
      <c r="K301" s="84" t="s">
        <v>1176</v>
      </c>
      <c r="L301" s="84"/>
      <c r="M301" s="84"/>
      <c r="N301" s="85" t="s">
        <v>1419</v>
      </c>
      <c r="O301" s="86"/>
      <c r="P301" s="86"/>
      <c r="Q301" s="86"/>
      <c r="R301" s="86"/>
    </row>
    <row r="302" ht="45" spans="1:18">
      <c r="A302" s="90">
        <v>300</v>
      </c>
      <c r="B302" s="91" t="s">
        <v>1407</v>
      </c>
      <c r="C302" s="91" t="s">
        <v>1418</v>
      </c>
      <c r="D302" s="91" t="s">
        <v>390</v>
      </c>
      <c r="E302" s="91" t="s">
        <v>1420</v>
      </c>
      <c r="F302" s="91" t="s">
        <v>1421</v>
      </c>
      <c r="G302" s="91"/>
      <c r="H302" s="99">
        <v>4160070.52</v>
      </c>
      <c r="I302" s="91" t="s">
        <v>692</v>
      </c>
      <c r="J302" s="91" t="s">
        <v>1356</v>
      </c>
      <c r="K302" s="84" t="s">
        <v>1176</v>
      </c>
      <c r="L302" s="84"/>
      <c r="M302" s="84"/>
      <c r="N302" s="85">
        <v>3457</v>
      </c>
      <c r="O302" s="86"/>
      <c r="P302" s="86"/>
      <c r="Q302" s="86"/>
      <c r="R302" s="86"/>
    </row>
    <row r="303" ht="45" spans="1:18">
      <c r="A303" s="90">
        <v>301</v>
      </c>
      <c r="B303" s="91" t="s">
        <v>1407</v>
      </c>
      <c r="C303" s="91" t="s">
        <v>1329</v>
      </c>
      <c r="D303" s="91" t="s">
        <v>1422</v>
      </c>
      <c r="E303" s="91" t="s">
        <v>1423</v>
      </c>
      <c r="F303" s="91" t="s">
        <v>538</v>
      </c>
      <c r="G303" s="91">
        <v>312</v>
      </c>
      <c r="H303" s="99">
        <v>3346640.67</v>
      </c>
      <c r="I303" s="91" t="s">
        <v>692</v>
      </c>
      <c r="J303" s="91" t="s">
        <v>1356</v>
      </c>
      <c r="K303" s="84" t="s">
        <v>1138</v>
      </c>
      <c r="L303" s="84"/>
      <c r="M303" s="84"/>
      <c r="N303" s="85" t="s">
        <v>1424</v>
      </c>
      <c r="O303" s="86"/>
      <c r="P303" s="86"/>
      <c r="Q303" s="86"/>
      <c r="R303" s="86"/>
    </row>
    <row r="304" ht="45" spans="1:18">
      <c r="A304" s="90">
        <v>302</v>
      </c>
      <c r="B304" s="91" t="s">
        <v>1407</v>
      </c>
      <c r="C304" s="91" t="s">
        <v>1329</v>
      </c>
      <c r="D304" s="91" t="s">
        <v>1422</v>
      </c>
      <c r="E304" s="91" t="s">
        <v>1425</v>
      </c>
      <c r="F304" s="91" t="s">
        <v>538</v>
      </c>
      <c r="G304" s="91"/>
      <c r="H304" s="99">
        <v>6094018</v>
      </c>
      <c r="I304" s="91" t="s">
        <v>692</v>
      </c>
      <c r="J304" s="91" t="s">
        <v>1164</v>
      </c>
      <c r="K304" s="84" t="s">
        <v>1138</v>
      </c>
      <c r="L304" s="84"/>
      <c r="M304" s="84"/>
      <c r="N304" s="85" t="s">
        <v>1424</v>
      </c>
      <c r="O304" s="86"/>
      <c r="P304" s="86"/>
      <c r="Q304" s="86"/>
      <c r="R304" s="86"/>
    </row>
    <row r="305" ht="45" spans="1:18">
      <c r="A305" s="90">
        <v>303</v>
      </c>
      <c r="B305" s="91" t="s">
        <v>1407</v>
      </c>
      <c r="C305" s="91" t="s">
        <v>1426</v>
      </c>
      <c r="D305" s="91" t="s">
        <v>1427</v>
      </c>
      <c r="E305" s="91" t="s">
        <v>1428</v>
      </c>
      <c r="F305" s="91"/>
      <c r="G305" s="91"/>
      <c r="H305" s="99">
        <v>5000</v>
      </c>
      <c r="I305" s="91" t="s">
        <v>692</v>
      </c>
      <c r="J305" s="91" t="s">
        <v>1356</v>
      </c>
      <c r="K305" s="84" t="s">
        <v>1200</v>
      </c>
      <c r="L305" s="84"/>
      <c r="M305" s="84"/>
      <c r="N305" s="85" t="s">
        <v>1424</v>
      </c>
      <c r="O305" s="86"/>
      <c r="P305" s="86"/>
      <c r="Q305" s="86"/>
      <c r="R305" s="86"/>
    </row>
    <row r="306" ht="45" spans="1:18">
      <c r="A306" s="90">
        <v>304</v>
      </c>
      <c r="B306" s="91" t="s">
        <v>1407</v>
      </c>
      <c r="C306" s="91" t="s">
        <v>1426</v>
      </c>
      <c r="D306" s="91" t="s">
        <v>1427</v>
      </c>
      <c r="E306" s="91" t="s">
        <v>1429</v>
      </c>
      <c r="F306" s="91"/>
      <c r="G306" s="91"/>
      <c r="H306" s="99">
        <v>3051554.58</v>
      </c>
      <c r="I306" s="91" t="s">
        <v>692</v>
      </c>
      <c r="J306" s="91" t="s">
        <v>1356</v>
      </c>
      <c r="K306" s="84" t="s">
        <v>1200</v>
      </c>
      <c r="L306" s="84"/>
      <c r="M306" s="84"/>
      <c r="N306" s="85" t="s">
        <v>1424</v>
      </c>
      <c r="O306" s="86"/>
      <c r="P306" s="86"/>
      <c r="Q306" s="86"/>
      <c r="R306" s="86"/>
    </row>
    <row r="307" ht="45" spans="1:18">
      <c r="A307" s="90">
        <v>305</v>
      </c>
      <c r="B307" s="91" t="s">
        <v>1407</v>
      </c>
      <c r="C307" s="91" t="s">
        <v>1426</v>
      </c>
      <c r="D307" s="91" t="s">
        <v>1427</v>
      </c>
      <c r="E307" s="91" t="s">
        <v>1430</v>
      </c>
      <c r="F307" s="91"/>
      <c r="G307" s="91"/>
      <c r="H307" s="99">
        <v>3246806.2</v>
      </c>
      <c r="I307" s="91" t="s">
        <v>692</v>
      </c>
      <c r="J307" s="91" t="s">
        <v>1356</v>
      </c>
      <c r="K307" s="84" t="s">
        <v>1200</v>
      </c>
      <c r="L307" s="84"/>
      <c r="M307" s="84"/>
      <c r="N307" s="85" t="s">
        <v>1424</v>
      </c>
      <c r="O307" s="86"/>
      <c r="P307" s="86"/>
      <c r="Q307" s="86"/>
      <c r="R307" s="86"/>
    </row>
    <row r="308" ht="45" spans="1:18">
      <c r="A308" s="90">
        <v>306</v>
      </c>
      <c r="B308" s="91" t="s">
        <v>634</v>
      </c>
      <c r="C308" s="91" t="s">
        <v>1431</v>
      </c>
      <c r="D308" s="91" t="s">
        <v>1432</v>
      </c>
      <c r="E308" s="91" t="s">
        <v>1433</v>
      </c>
      <c r="F308" s="91" t="s">
        <v>537</v>
      </c>
      <c r="G308" s="91">
        <v>1967.95</v>
      </c>
      <c r="H308" s="91">
        <v>1892829.69</v>
      </c>
      <c r="I308" s="91" t="s">
        <v>1137</v>
      </c>
      <c r="J308" s="91" t="s">
        <v>252</v>
      </c>
      <c r="K308" s="84" t="s">
        <v>1245</v>
      </c>
      <c r="L308" s="84"/>
      <c r="M308" s="84"/>
      <c r="N308" s="85" t="s">
        <v>1424</v>
      </c>
      <c r="O308" s="86"/>
      <c r="P308" s="86"/>
      <c r="Q308" s="86"/>
      <c r="R308" s="86"/>
    </row>
    <row r="309" ht="45" spans="1:18">
      <c r="A309" s="90">
        <v>307</v>
      </c>
      <c r="B309" s="91" t="s">
        <v>634</v>
      </c>
      <c r="C309" s="91" t="s">
        <v>1431</v>
      </c>
      <c r="D309" s="91" t="s">
        <v>1432</v>
      </c>
      <c r="E309" s="91" t="s">
        <v>1164</v>
      </c>
      <c r="F309" s="91"/>
      <c r="G309" s="91"/>
      <c r="H309" s="91">
        <v>1596491.99</v>
      </c>
      <c r="I309" s="91" t="s">
        <v>1137</v>
      </c>
      <c r="J309" s="91" t="s">
        <v>1164</v>
      </c>
      <c r="K309" s="84" t="s">
        <v>1245</v>
      </c>
      <c r="L309" s="84"/>
      <c r="M309" s="84"/>
      <c r="N309" s="85">
        <v>5005</v>
      </c>
      <c r="O309" s="86"/>
      <c r="P309" s="86"/>
      <c r="Q309" s="86"/>
      <c r="R309" s="86"/>
    </row>
    <row r="310" ht="45" spans="1:18">
      <c r="A310" s="90">
        <v>308</v>
      </c>
      <c r="B310" s="91" t="s">
        <v>634</v>
      </c>
      <c r="C310" s="91" t="s">
        <v>1434</v>
      </c>
      <c r="D310" s="91" t="s">
        <v>1435</v>
      </c>
      <c r="E310" s="91" t="s">
        <v>1436</v>
      </c>
      <c r="F310" s="91" t="s">
        <v>1437</v>
      </c>
      <c r="G310" s="91">
        <v>240.29</v>
      </c>
      <c r="H310" s="91">
        <v>637428.77</v>
      </c>
      <c r="I310" s="91" t="s">
        <v>1137</v>
      </c>
      <c r="J310" s="91" t="s">
        <v>1164</v>
      </c>
      <c r="K310" s="84" t="s">
        <v>1176</v>
      </c>
      <c r="L310" s="84"/>
      <c r="M310" s="84"/>
      <c r="N310" s="85"/>
      <c r="O310" s="86"/>
      <c r="P310" s="86"/>
      <c r="Q310" s="86"/>
      <c r="R310" s="86"/>
    </row>
    <row r="311" ht="45" spans="1:18">
      <c r="A311" s="90">
        <v>309</v>
      </c>
      <c r="B311" s="91" t="s">
        <v>634</v>
      </c>
      <c r="C311" s="91" t="s">
        <v>1434</v>
      </c>
      <c r="D311" s="91" t="s">
        <v>1435</v>
      </c>
      <c r="E311" s="91" t="s">
        <v>1386</v>
      </c>
      <c r="F311" s="91" t="s">
        <v>538</v>
      </c>
      <c r="G311" s="91">
        <v>0</v>
      </c>
      <c r="H311" s="91">
        <v>135412.35</v>
      </c>
      <c r="I311" s="91" t="s">
        <v>1137</v>
      </c>
      <c r="J311" s="91" t="s">
        <v>1356</v>
      </c>
      <c r="K311" s="84" t="s">
        <v>1176</v>
      </c>
      <c r="L311" s="84"/>
      <c r="M311" s="84"/>
      <c r="N311" s="85"/>
      <c r="O311" s="86"/>
      <c r="P311" s="86"/>
      <c r="Q311" s="86"/>
      <c r="R311" s="86"/>
    </row>
    <row r="312" ht="45" spans="1:18">
      <c r="A312" s="90">
        <v>310</v>
      </c>
      <c r="B312" s="91" t="s">
        <v>634</v>
      </c>
      <c r="C312" s="91" t="s">
        <v>1434</v>
      </c>
      <c r="D312" s="91" t="s">
        <v>1438</v>
      </c>
      <c r="E312" s="91" t="s">
        <v>140</v>
      </c>
      <c r="F312" s="91" t="s">
        <v>537</v>
      </c>
      <c r="G312" s="91">
        <v>437.83</v>
      </c>
      <c r="H312" s="91">
        <v>2101050.01</v>
      </c>
      <c r="I312" s="91" t="s">
        <v>1137</v>
      </c>
      <c r="J312" s="91" t="s">
        <v>252</v>
      </c>
      <c r="K312" s="84" t="s">
        <v>1138</v>
      </c>
      <c r="L312" s="84"/>
      <c r="M312" s="84"/>
      <c r="N312" s="85">
        <v>3674</v>
      </c>
      <c r="O312" s="86"/>
      <c r="P312" s="86"/>
      <c r="Q312" s="86"/>
      <c r="R312" s="86"/>
    </row>
    <row r="313" ht="45" spans="1:18">
      <c r="A313" s="90">
        <v>311</v>
      </c>
      <c r="B313" s="91" t="s">
        <v>634</v>
      </c>
      <c r="C313" s="91" t="s">
        <v>1434</v>
      </c>
      <c r="D313" s="91" t="s">
        <v>1439</v>
      </c>
      <c r="E313" s="91" t="s">
        <v>1386</v>
      </c>
      <c r="F313" s="91" t="s">
        <v>538</v>
      </c>
      <c r="G313" s="91">
        <v>0</v>
      </c>
      <c r="H313" s="91">
        <v>84676.94</v>
      </c>
      <c r="I313" s="91" t="s">
        <v>1137</v>
      </c>
      <c r="J313" s="91" t="s">
        <v>1356</v>
      </c>
      <c r="K313" s="84" t="s">
        <v>1176</v>
      </c>
      <c r="L313" s="84"/>
      <c r="M313" s="84"/>
      <c r="N313" s="85"/>
      <c r="O313" s="86"/>
      <c r="P313" s="86"/>
      <c r="Q313" s="86"/>
      <c r="R313" s="86"/>
    </row>
    <row r="314" ht="45" spans="1:18">
      <c r="A314" s="90">
        <v>312</v>
      </c>
      <c r="B314" s="91" t="s">
        <v>634</v>
      </c>
      <c r="C314" s="91" t="s">
        <v>1434</v>
      </c>
      <c r="D314" s="91" t="s">
        <v>1439</v>
      </c>
      <c r="E314" s="91" t="s">
        <v>1348</v>
      </c>
      <c r="F314" s="91" t="s">
        <v>537</v>
      </c>
      <c r="G314" s="91">
        <v>0</v>
      </c>
      <c r="H314" s="91">
        <v>821630.14</v>
      </c>
      <c r="I314" s="91" t="s">
        <v>1137</v>
      </c>
      <c r="J314" s="91" t="s">
        <v>1164</v>
      </c>
      <c r="K314" s="84" t="s">
        <v>1176</v>
      </c>
      <c r="L314" s="84"/>
      <c r="M314" s="84"/>
      <c r="N314" s="85">
        <v>2471</v>
      </c>
      <c r="O314" s="86"/>
      <c r="P314" s="86"/>
      <c r="Q314" s="86"/>
      <c r="R314" s="86"/>
    </row>
    <row r="315" ht="45" spans="1:18">
      <c r="A315" s="90">
        <v>313</v>
      </c>
      <c r="B315" s="91" t="s">
        <v>634</v>
      </c>
      <c r="C315" s="91" t="s">
        <v>1434</v>
      </c>
      <c r="D315" s="91" t="s">
        <v>1440</v>
      </c>
      <c r="E315" s="91" t="s">
        <v>1164</v>
      </c>
      <c r="F315" s="91" t="s">
        <v>537</v>
      </c>
      <c r="G315" s="91">
        <v>11336</v>
      </c>
      <c r="H315" s="91">
        <v>5666650</v>
      </c>
      <c r="I315" s="91" t="s">
        <v>1137</v>
      </c>
      <c r="J315" s="91" t="s">
        <v>1164</v>
      </c>
      <c r="K315" s="84" t="s">
        <v>1183</v>
      </c>
      <c r="L315" s="84"/>
      <c r="M315" s="84"/>
      <c r="N315" s="85">
        <v>2471</v>
      </c>
      <c r="O315" s="86"/>
      <c r="P315" s="86"/>
      <c r="Q315" s="86"/>
      <c r="R315" s="86"/>
    </row>
    <row r="316" ht="45" spans="1:18">
      <c r="A316" s="90">
        <v>314</v>
      </c>
      <c r="B316" s="91" t="s">
        <v>634</v>
      </c>
      <c r="C316" s="91" t="s">
        <v>1434</v>
      </c>
      <c r="D316" s="91" t="s">
        <v>1441</v>
      </c>
      <c r="E316" s="91" t="s">
        <v>1268</v>
      </c>
      <c r="F316" s="91" t="s">
        <v>537</v>
      </c>
      <c r="G316" s="91">
        <v>14632.2</v>
      </c>
      <c r="H316" s="91">
        <v>1826009.19</v>
      </c>
      <c r="I316" s="91" t="s">
        <v>1137</v>
      </c>
      <c r="J316" s="91" t="s">
        <v>1164</v>
      </c>
      <c r="K316" s="84" t="s">
        <v>1183</v>
      </c>
      <c r="L316" s="84"/>
      <c r="M316" s="84"/>
      <c r="N316" s="85">
        <v>2471</v>
      </c>
      <c r="O316" s="86"/>
      <c r="P316" s="86"/>
      <c r="Q316" s="86"/>
      <c r="R316" s="86"/>
    </row>
    <row r="317" ht="45" spans="1:18">
      <c r="A317" s="90">
        <v>315</v>
      </c>
      <c r="B317" s="91" t="s">
        <v>634</v>
      </c>
      <c r="C317" s="91" t="s">
        <v>1434</v>
      </c>
      <c r="D317" s="91" t="s">
        <v>1441</v>
      </c>
      <c r="E317" s="91" t="s">
        <v>1442</v>
      </c>
      <c r="F317" s="91" t="s">
        <v>537</v>
      </c>
      <c r="G317" s="91">
        <v>0</v>
      </c>
      <c r="H317" s="91">
        <v>3113069.5</v>
      </c>
      <c r="I317" s="91" t="s">
        <v>692</v>
      </c>
      <c r="J317" s="91" t="s">
        <v>1164</v>
      </c>
      <c r="K317" s="84" t="s">
        <v>1183</v>
      </c>
      <c r="L317" s="84"/>
      <c r="M317" s="84"/>
      <c r="N317" s="85">
        <v>3268</v>
      </c>
      <c r="O317" s="86"/>
      <c r="P317" s="86"/>
      <c r="Q317" s="86"/>
      <c r="R317" s="86"/>
    </row>
    <row r="318" ht="45" spans="1:18">
      <c r="A318" s="90">
        <v>316</v>
      </c>
      <c r="B318" s="91" t="s">
        <v>634</v>
      </c>
      <c r="C318" s="91" t="s">
        <v>1434</v>
      </c>
      <c r="D318" s="91" t="s">
        <v>1441</v>
      </c>
      <c r="E318" s="91" t="s">
        <v>1443</v>
      </c>
      <c r="F318" s="91" t="s">
        <v>537</v>
      </c>
      <c r="G318" s="91">
        <v>79.71</v>
      </c>
      <c r="H318" s="91">
        <v>170742.84</v>
      </c>
      <c r="I318" s="91" t="s">
        <v>1137</v>
      </c>
      <c r="J318" s="91" t="s">
        <v>1356</v>
      </c>
      <c r="K318" s="84" t="s">
        <v>1200</v>
      </c>
      <c r="L318" s="84"/>
      <c r="M318" s="84"/>
      <c r="N318" s="85"/>
      <c r="O318" s="86"/>
      <c r="P318" s="86"/>
      <c r="Q318" s="86"/>
      <c r="R318" s="86"/>
    </row>
    <row r="319" ht="45" spans="1:18">
      <c r="A319" s="90">
        <v>317</v>
      </c>
      <c r="B319" s="91" t="s">
        <v>634</v>
      </c>
      <c r="C319" s="91" t="s">
        <v>1434</v>
      </c>
      <c r="D319" s="91" t="s">
        <v>1441</v>
      </c>
      <c r="E319" s="91" t="s">
        <v>1181</v>
      </c>
      <c r="F319" s="91" t="s">
        <v>537</v>
      </c>
      <c r="G319" s="91">
        <v>1578.9</v>
      </c>
      <c r="H319" s="91">
        <v>4303940.02</v>
      </c>
      <c r="I319" s="91" t="s">
        <v>1137</v>
      </c>
      <c r="J319" s="91" t="s">
        <v>252</v>
      </c>
      <c r="K319" s="84" t="s">
        <v>1200</v>
      </c>
      <c r="L319" s="84"/>
      <c r="M319" s="84"/>
      <c r="N319" s="85"/>
      <c r="O319" s="86"/>
      <c r="P319" s="86"/>
      <c r="Q319" s="86"/>
      <c r="R319" s="86"/>
    </row>
    <row r="320" spans="1:18">
      <c r="A320" s="90">
        <v>318</v>
      </c>
      <c r="B320" s="91" t="s">
        <v>634</v>
      </c>
      <c r="C320" s="91" t="s">
        <v>1048</v>
      </c>
      <c r="D320" s="91" t="s">
        <v>1048</v>
      </c>
      <c r="E320" s="91" t="s">
        <v>1050</v>
      </c>
      <c r="F320" s="91" t="s">
        <v>537</v>
      </c>
      <c r="G320" s="91">
        <v>656</v>
      </c>
      <c r="H320" s="91">
        <v>1011263.42</v>
      </c>
      <c r="I320" s="91" t="s">
        <v>1210</v>
      </c>
      <c r="J320" s="91" t="s">
        <v>252</v>
      </c>
      <c r="K320" s="84" t="s">
        <v>1183</v>
      </c>
      <c r="L320" s="84"/>
      <c r="M320" s="84"/>
      <c r="N320" s="85"/>
      <c r="O320" s="86"/>
      <c r="P320" s="86"/>
      <c r="Q320" s="86"/>
      <c r="R320" s="86"/>
    </row>
    <row r="321" ht="30" spans="1:18">
      <c r="A321" s="90">
        <v>319</v>
      </c>
      <c r="B321" s="91" t="s">
        <v>634</v>
      </c>
      <c r="C321" s="91" t="s">
        <v>1048</v>
      </c>
      <c r="D321" s="91" t="s">
        <v>1048</v>
      </c>
      <c r="E321" s="91" t="s">
        <v>1444</v>
      </c>
      <c r="F321" s="91" t="s">
        <v>537</v>
      </c>
      <c r="G321" s="91">
        <v>200.39</v>
      </c>
      <c r="H321" s="91">
        <v>131564.1</v>
      </c>
      <c r="I321" s="91" t="s">
        <v>1137</v>
      </c>
      <c r="J321" s="91" t="s">
        <v>129</v>
      </c>
      <c r="K321" s="84" t="s">
        <v>1183</v>
      </c>
      <c r="L321" s="84"/>
      <c r="M321" s="84"/>
      <c r="N321" s="85">
        <v>3940</v>
      </c>
      <c r="O321" s="86"/>
      <c r="P321" s="86"/>
      <c r="Q321" s="86"/>
      <c r="R321" s="86"/>
    </row>
    <row r="322" spans="1:18">
      <c r="A322" s="90">
        <v>320</v>
      </c>
      <c r="B322" s="91" t="s">
        <v>634</v>
      </c>
      <c r="C322" s="91" t="s">
        <v>1048</v>
      </c>
      <c r="D322" s="91" t="s">
        <v>1048</v>
      </c>
      <c r="E322" s="91" t="s">
        <v>1445</v>
      </c>
      <c r="F322" s="91" t="s">
        <v>537</v>
      </c>
      <c r="G322" s="91">
        <v>146.77</v>
      </c>
      <c r="H322" s="91">
        <v>55469.82</v>
      </c>
      <c r="I322" s="91" t="s">
        <v>1137</v>
      </c>
      <c r="J322" s="91" t="s">
        <v>1356</v>
      </c>
      <c r="K322" s="84" t="s">
        <v>1183</v>
      </c>
      <c r="L322" s="84"/>
      <c r="M322" s="84"/>
      <c r="N322" s="85">
        <v>3940</v>
      </c>
      <c r="O322" s="86"/>
      <c r="P322" s="86"/>
      <c r="Q322" s="86"/>
      <c r="R322" s="86"/>
    </row>
    <row r="323" ht="30" spans="1:18">
      <c r="A323" s="90">
        <v>321</v>
      </c>
      <c r="B323" s="91" t="s">
        <v>634</v>
      </c>
      <c r="C323" s="91" t="s">
        <v>1048</v>
      </c>
      <c r="D323" s="91" t="s">
        <v>1048</v>
      </c>
      <c r="E323" s="91" t="s">
        <v>1446</v>
      </c>
      <c r="F323" s="91" t="s">
        <v>537</v>
      </c>
      <c r="G323" s="91">
        <v>315.05</v>
      </c>
      <c r="H323" s="91">
        <v>145708.96</v>
      </c>
      <c r="I323" s="91" t="s">
        <v>1210</v>
      </c>
      <c r="J323" s="91" t="s">
        <v>1356</v>
      </c>
      <c r="K323" s="84" t="s">
        <v>1183</v>
      </c>
      <c r="L323" s="84"/>
      <c r="M323" s="84"/>
      <c r="N323" s="85">
        <v>3940</v>
      </c>
      <c r="O323" s="86"/>
      <c r="P323" s="86"/>
      <c r="Q323" s="86"/>
      <c r="R323" s="86"/>
    </row>
    <row r="324" spans="1:18">
      <c r="A324" s="90">
        <v>322</v>
      </c>
      <c r="B324" s="91" t="s">
        <v>634</v>
      </c>
      <c r="C324" s="91" t="s">
        <v>1048</v>
      </c>
      <c r="D324" s="91" t="s">
        <v>1048</v>
      </c>
      <c r="E324" s="91" t="s">
        <v>1447</v>
      </c>
      <c r="F324" s="91" t="s">
        <v>537</v>
      </c>
      <c r="G324" s="91">
        <v>123.2</v>
      </c>
      <c r="H324" s="91">
        <v>46976.92</v>
      </c>
      <c r="I324" s="91" t="s">
        <v>1137</v>
      </c>
      <c r="J324" s="91" t="s">
        <v>1356</v>
      </c>
      <c r="K324" s="84" t="s">
        <v>1183</v>
      </c>
      <c r="L324" s="84"/>
      <c r="M324" s="84"/>
      <c r="N324" s="85">
        <v>3940</v>
      </c>
      <c r="O324" s="86"/>
      <c r="P324" s="86"/>
      <c r="Q324" s="86"/>
      <c r="R324" s="86"/>
    </row>
    <row r="325" ht="30" spans="1:18">
      <c r="A325" s="90">
        <v>323</v>
      </c>
      <c r="B325" s="91" t="s">
        <v>634</v>
      </c>
      <c r="C325" s="91" t="s">
        <v>1048</v>
      </c>
      <c r="D325" s="91" t="s">
        <v>1048</v>
      </c>
      <c r="E325" s="91" t="s">
        <v>1448</v>
      </c>
      <c r="F325" s="91" t="s">
        <v>537</v>
      </c>
      <c r="G325" s="91">
        <v>165.94</v>
      </c>
      <c r="H325" s="91">
        <v>52000</v>
      </c>
      <c r="I325" s="91" t="s">
        <v>1137</v>
      </c>
      <c r="J325" s="91" t="s">
        <v>1356</v>
      </c>
      <c r="K325" s="84" t="s">
        <v>1183</v>
      </c>
      <c r="L325" s="84"/>
      <c r="M325" s="84"/>
      <c r="N325" s="85">
        <v>3940</v>
      </c>
      <c r="O325" s="86"/>
      <c r="P325" s="86"/>
      <c r="Q325" s="86"/>
      <c r="R325" s="86"/>
    </row>
    <row r="326" spans="1:18">
      <c r="A326" s="90">
        <v>324</v>
      </c>
      <c r="B326" s="91" t="s">
        <v>634</v>
      </c>
      <c r="C326" s="91" t="s">
        <v>1048</v>
      </c>
      <c r="D326" s="91" t="s">
        <v>1048</v>
      </c>
      <c r="E326" s="91" t="s">
        <v>1449</v>
      </c>
      <c r="F326" s="91" t="s">
        <v>537</v>
      </c>
      <c r="G326" s="91">
        <v>30.55</v>
      </c>
      <c r="H326" s="91">
        <v>30716.98</v>
      </c>
      <c r="I326" s="91" t="s">
        <v>1137</v>
      </c>
      <c r="J326" s="91" t="s">
        <v>1356</v>
      </c>
      <c r="K326" s="84" t="s">
        <v>1183</v>
      </c>
      <c r="L326" s="84"/>
      <c r="M326" s="84"/>
      <c r="N326" s="85">
        <v>3940</v>
      </c>
      <c r="O326" s="86"/>
      <c r="P326" s="86"/>
      <c r="Q326" s="86"/>
      <c r="R326" s="86"/>
    </row>
    <row r="327" ht="30" spans="1:18">
      <c r="A327" s="90">
        <v>325</v>
      </c>
      <c r="B327" s="91" t="s">
        <v>634</v>
      </c>
      <c r="C327" s="91" t="s">
        <v>1048</v>
      </c>
      <c r="D327" s="91" t="s">
        <v>1048</v>
      </c>
      <c r="E327" s="91" t="s">
        <v>1181</v>
      </c>
      <c r="F327" s="91" t="s">
        <v>1450</v>
      </c>
      <c r="G327" s="91">
        <v>3081.7</v>
      </c>
      <c r="H327" s="91">
        <v>6945955.13</v>
      </c>
      <c r="I327" s="91" t="s">
        <v>1137</v>
      </c>
      <c r="J327" s="91" t="s">
        <v>252</v>
      </c>
      <c r="K327" s="84" t="s">
        <v>1183</v>
      </c>
      <c r="L327" s="84"/>
      <c r="M327" s="84"/>
      <c r="N327" s="85">
        <v>3471</v>
      </c>
      <c r="O327" s="86"/>
      <c r="P327" s="86"/>
      <c r="Q327" s="86"/>
      <c r="R327" s="86"/>
    </row>
    <row r="328" ht="30" spans="1:18">
      <c r="A328" s="90">
        <v>326</v>
      </c>
      <c r="B328" s="91" t="s">
        <v>634</v>
      </c>
      <c r="C328" s="91" t="s">
        <v>1048</v>
      </c>
      <c r="D328" s="91" t="s">
        <v>1048</v>
      </c>
      <c r="E328" s="91" t="s">
        <v>1451</v>
      </c>
      <c r="F328" s="91" t="s">
        <v>1450</v>
      </c>
      <c r="G328" s="91">
        <v>390</v>
      </c>
      <c r="H328" s="91">
        <v>31340.96</v>
      </c>
      <c r="I328" s="91" t="s">
        <v>1137</v>
      </c>
      <c r="J328" s="91" t="s">
        <v>1356</v>
      </c>
      <c r="K328" s="84" t="s">
        <v>1183</v>
      </c>
      <c r="L328" s="84"/>
      <c r="M328" s="84"/>
      <c r="N328" s="85"/>
      <c r="O328" s="86"/>
      <c r="P328" s="86"/>
      <c r="Q328" s="86"/>
      <c r="R328" s="86"/>
    </row>
    <row r="329" ht="30" spans="1:18">
      <c r="A329" s="90">
        <v>327</v>
      </c>
      <c r="B329" s="91" t="s">
        <v>634</v>
      </c>
      <c r="C329" s="91" t="s">
        <v>1048</v>
      </c>
      <c r="D329" s="91" t="s">
        <v>1048</v>
      </c>
      <c r="E329" s="91" t="s">
        <v>1452</v>
      </c>
      <c r="F329" s="91" t="s">
        <v>537</v>
      </c>
      <c r="G329" s="91">
        <v>758.28</v>
      </c>
      <c r="H329" s="91">
        <v>387008.25</v>
      </c>
      <c r="I329" s="91" t="s">
        <v>1137</v>
      </c>
      <c r="J329" s="91" t="s">
        <v>252</v>
      </c>
      <c r="K329" s="84" t="s">
        <v>1183</v>
      </c>
      <c r="L329" s="84"/>
      <c r="M329" s="84"/>
      <c r="N329" s="85"/>
      <c r="O329" s="86"/>
      <c r="P329" s="86"/>
      <c r="Q329" s="86"/>
      <c r="R329" s="86"/>
    </row>
    <row r="330" ht="45" spans="1:18">
      <c r="A330" s="90">
        <v>328</v>
      </c>
      <c r="B330" s="91" t="s">
        <v>634</v>
      </c>
      <c r="C330" s="91" t="s">
        <v>1453</v>
      </c>
      <c r="D330" s="91" t="s">
        <v>1454</v>
      </c>
      <c r="E330" s="91" t="s">
        <v>1455</v>
      </c>
      <c r="F330" s="91" t="s">
        <v>537</v>
      </c>
      <c r="G330" s="91">
        <v>77.9</v>
      </c>
      <c r="H330" s="91">
        <v>729382.7</v>
      </c>
      <c r="I330" s="91" t="s">
        <v>1137</v>
      </c>
      <c r="J330" s="91" t="s">
        <v>1356</v>
      </c>
      <c r="K330" s="84" t="s">
        <v>1176</v>
      </c>
      <c r="L330" s="84"/>
      <c r="M330" s="84"/>
      <c r="N330" s="85">
        <v>3851</v>
      </c>
      <c r="O330" s="86"/>
      <c r="P330" s="86"/>
      <c r="Q330" s="86"/>
      <c r="R330" s="86"/>
    </row>
    <row r="331" ht="45" spans="1:18">
      <c r="A331" s="90">
        <v>329</v>
      </c>
      <c r="B331" s="91" t="s">
        <v>634</v>
      </c>
      <c r="C331" s="91" t="s">
        <v>1453</v>
      </c>
      <c r="D331" s="91" t="s">
        <v>1454</v>
      </c>
      <c r="E331" s="91" t="s">
        <v>1456</v>
      </c>
      <c r="F331" s="91" t="s">
        <v>537</v>
      </c>
      <c r="G331" s="91">
        <v>668.14</v>
      </c>
      <c r="H331" s="91">
        <v>4013244.68</v>
      </c>
      <c r="I331" s="91" t="s">
        <v>1137</v>
      </c>
      <c r="J331" s="91" t="s">
        <v>252</v>
      </c>
      <c r="K331" s="84" t="s">
        <v>1176</v>
      </c>
      <c r="L331" s="84"/>
      <c r="M331" s="84"/>
      <c r="N331" s="85"/>
      <c r="O331" s="86"/>
      <c r="P331" s="86"/>
      <c r="Q331" s="86"/>
      <c r="R331" s="86"/>
    </row>
    <row r="332" ht="45" spans="1:18">
      <c r="A332" s="90">
        <v>330</v>
      </c>
      <c r="B332" s="91" t="s">
        <v>634</v>
      </c>
      <c r="C332" s="91" t="s">
        <v>1453</v>
      </c>
      <c r="D332" s="91" t="s">
        <v>1454</v>
      </c>
      <c r="E332" s="91" t="s">
        <v>1457</v>
      </c>
      <c r="F332" s="91" t="s">
        <v>537</v>
      </c>
      <c r="G332" s="91">
        <v>230.11</v>
      </c>
      <c r="H332" s="91">
        <v>1873356.86</v>
      </c>
      <c r="I332" s="91" t="s">
        <v>1137</v>
      </c>
      <c r="J332" s="91" t="s">
        <v>1356</v>
      </c>
      <c r="K332" s="84" t="s">
        <v>1176</v>
      </c>
      <c r="L332" s="84"/>
      <c r="M332" s="84"/>
      <c r="N332" s="85"/>
      <c r="O332" s="86"/>
      <c r="P332" s="86"/>
      <c r="Q332" s="86"/>
      <c r="R332" s="86"/>
    </row>
    <row r="333" ht="45" spans="1:18">
      <c r="A333" s="90">
        <v>331</v>
      </c>
      <c r="B333" s="91" t="s">
        <v>634</v>
      </c>
      <c r="C333" s="91" t="s">
        <v>1453</v>
      </c>
      <c r="D333" s="91" t="s">
        <v>1454</v>
      </c>
      <c r="E333" s="91" t="s">
        <v>1458</v>
      </c>
      <c r="F333" s="91" t="s">
        <v>537</v>
      </c>
      <c r="G333" s="91">
        <v>55.22</v>
      </c>
      <c r="H333" s="91">
        <v>600000</v>
      </c>
      <c r="I333" s="91" t="s">
        <v>1210</v>
      </c>
      <c r="J333" s="91" t="s">
        <v>507</v>
      </c>
      <c r="K333" s="84" t="s">
        <v>1176</v>
      </c>
      <c r="L333" s="84"/>
      <c r="M333" s="84"/>
      <c r="N333" s="85"/>
      <c r="O333" s="86"/>
      <c r="P333" s="86"/>
      <c r="Q333" s="86"/>
      <c r="R333" s="86"/>
    </row>
    <row r="334" ht="30" spans="1:18">
      <c r="A334" s="90">
        <v>332</v>
      </c>
      <c r="B334" s="91" t="s">
        <v>634</v>
      </c>
      <c r="C334" s="91" t="s">
        <v>1453</v>
      </c>
      <c r="D334" s="91" t="s">
        <v>1459</v>
      </c>
      <c r="E334" s="91" t="s">
        <v>1181</v>
      </c>
      <c r="F334" s="91" t="s">
        <v>537</v>
      </c>
      <c r="G334" s="91">
        <v>877.36</v>
      </c>
      <c r="H334" s="91">
        <v>2245632</v>
      </c>
      <c r="I334" s="91" t="s">
        <v>1137</v>
      </c>
      <c r="J334" s="91" t="s">
        <v>1356</v>
      </c>
      <c r="K334" s="84" t="s">
        <v>1245</v>
      </c>
      <c r="L334" s="84"/>
      <c r="M334" s="84"/>
      <c r="N334" s="85"/>
      <c r="O334" s="86"/>
      <c r="P334" s="86"/>
      <c r="Q334" s="86"/>
      <c r="R334" s="86"/>
    </row>
    <row r="335" ht="30" spans="1:18">
      <c r="A335" s="90">
        <v>333</v>
      </c>
      <c r="B335" s="91" t="s">
        <v>634</v>
      </c>
      <c r="C335" s="91" t="s">
        <v>1453</v>
      </c>
      <c r="D335" s="91" t="s">
        <v>1459</v>
      </c>
      <c r="E335" s="91" t="s">
        <v>1460</v>
      </c>
      <c r="F335" s="91" t="s">
        <v>537</v>
      </c>
      <c r="G335" s="91">
        <v>53.9</v>
      </c>
      <c r="H335" s="91">
        <v>292915.33</v>
      </c>
      <c r="I335" s="91" t="s">
        <v>1137</v>
      </c>
      <c r="J335" s="91" t="s">
        <v>507</v>
      </c>
      <c r="K335" s="84" t="s">
        <v>1245</v>
      </c>
      <c r="L335" s="84"/>
      <c r="M335" s="84"/>
      <c r="N335" s="85"/>
      <c r="O335" s="86"/>
      <c r="P335" s="86"/>
      <c r="Q335" s="86"/>
      <c r="R335" s="86"/>
    </row>
    <row r="336" ht="45" spans="1:18">
      <c r="A336" s="90">
        <v>334</v>
      </c>
      <c r="B336" s="91" t="s">
        <v>634</v>
      </c>
      <c r="C336" s="91" t="s">
        <v>1461</v>
      </c>
      <c r="D336" s="91" t="s">
        <v>1462</v>
      </c>
      <c r="E336" s="91" t="s">
        <v>1463</v>
      </c>
      <c r="F336" s="91" t="s">
        <v>538</v>
      </c>
      <c r="G336" s="91">
        <v>5044.07</v>
      </c>
      <c r="H336" s="91">
        <v>12004887</v>
      </c>
      <c r="I336" s="91" t="s">
        <v>1137</v>
      </c>
      <c r="J336" s="91" t="s">
        <v>1164</v>
      </c>
      <c r="K336" s="84" t="s">
        <v>1176</v>
      </c>
      <c r="L336" s="84"/>
      <c r="M336" s="84"/>
      <c r="N336" s="85"/>
      <c r="O336" s="86"/>
      <c r="P336" s="86"/>
      <c r="Q336" s="86"/>
      <c r="R336" s="86"/>
    </row>
    <row r="337" ht="30" spans="1:18">
      <c r="A337" s="90">
        <v>335</v>
      </c>
      <c r="B337" s="91" t="s">
        <v>634</v>
      </c>
      <c r="C337" s="91" t="s">
        <v>1461</v>
      </c>
      <c r="D337" s="91" t="s">
        <v>1462</v>
      </c>
      <c r="E337" s="91" t="s">
        <v>1464</v>
      </c>
      <c r="F337" s="91" t="s">
        <v>538</v>
      </c>
      <c r="G337" s="91">
        <v>280.35</v>
      </c>
      <c r="H337" s="91">
        <v>2803500</v>
      </c>
      <c r="I337" s="91" t="s">
        <v>1137</v>
      </c>
      <c r="J337" s="91" t="s">
        <v>507</v>
      </c>
      <c r="K337" s="84" t="s">
        <v>1176</v>
      </c>
      <c r="L337" s="84"/>
      <c r="M337" s="84"/>
      <c r="N337" s="85">
        <v>4945</v>
      </c>
      <c r="O337" s="86"/>
      <c r="P337" s="86"/>
      <c r="Q337" s="86"/>
      <c r="R337" s="86"/>
    </row>
    <row r="338" ht="30" spans="1:18">
      <c r="A338" s="90">
        <v>336</v>
      </c>
      <c r="B338" s="91" t="s">
        <v>634</v>
      </c>
      <c r="C338" s="91" t="s">
        <v>1461</v>
      </c>
      <c r="D338" s="91" t="s">
        <v>1462</v>
      </c>
      <c r="E338" s="91" t="s">
        <v>1465</v>
      </c>
      <c r="F338" s="91" t="s">
        <v>538</v>
      </c>
      <c r="G338" s="91">
        <v>98.05</v>
      </c>
      <c r="H338" s="91">
        <v>131490</v>
      </c>
      <c r="I338" s="91" t="s">
        <v>1137</v>
      </c>
      <c r="J338" s="91" t="s">
        <v>507</v>
      </c>
      <c r="K338" s="84" t="s">
        <v>1176</v>
      </c>
      <c r="L338" s="84"/>
      <c r="M338" s="84"/>
      <c r="N338" s="85">
        <v>4945</v>
      </c>
      <c r="O338" s="86"/>
      <c r="P338" s="86"/>
      <c r="Q338" s="86"/>
      <c r="R338" s="86"/>
    </row>
    <row r="339" ht="30" spans="1:18">
      <c r="A339" s="90">
        <v>337</v>
      </c>
      <c r="B339" s="91" t="s">
        <v>634</v>
      </c>
      <c r="C339" s="91" t="s">
        <v>1461</v>
      </c>
      <c r="D339" s="91" t="s">
        <v>1462</v>
      </c>
      <c r="E339" s="91" t="s">
        <v>1466</v>
      </c>
      <c r="F339" s="91" t="s">
        <v>538</v>
      </c>
      <c r="G339" s="91">
        <v>196.8</v>
      </c>
      <c r="H339" s="91">
        <v>2824298</v>
      </c>
      <c r="I339" s="91" t="s">
        <v>1137</v>
      </c>
      <c r="J339" s="91" t="s">
        <v>252</v>
      </c>
      <c r="K339" s="84" t="s">
        <v>1176</v>
      </c>
      <c r="L339" s="84"/>
      <c r="M339" s="84"/>
      <c r="N339" s="85">
        <v>4945</v>
      </c>
      <c r="O339" s="86"/>
      <c r="P339" s="86"/>
      <c r="Q339" s="86"/>
      <c r="R339" s="86"/>
    </row>
    <row r="340" ht="30" spans="1:18">
      <c r="A340" s="90">
        <v>338</v>
      </c>
      <c r="B340" s="91" t="s">
        <v>634</v>
      </c>
      <c r="C340" s="91" t="s">
        <v>1461</v>
      </c>
      <c r="D340" s="91" t="s">
        <v>1467</v>
      </c>
      <c r="E340" s="91" t="s">
        <v>465</v>
      </c>
      <c r="F340" s="91" t="s">
        <v>537</v>
      </c>
      <c r="G340" s="91">
        <v>155.33</v>
      </c>
      <c r="H340" s="91">
        <v>294763</v>
      </c>
      <c r="I340" s="91" t="s">
        <v>692</v>
      </c>
      <c r="J340" s="91" t="s">
        <v>507</v>
      </c>
      <c r="K340" s="84" t="s">
        <v>1200</v>
      </c>
      <c r="L340" s="84" t="s">
        <v>537</v>
      </c>
      <c r="M340" s="84"/>
      <c r="N340" s="85">
        <v>4945</v>
      </c>
      <c r="O340" s="86"/>
      <c r="P340" s="86"/>
      <c r="Q340" s="86"/>
      <c r="R340" s="86"/>
    </row>
    <row r="341" ht="30" spans="1:18">
      <c r="A341" s="90">
        <v>339</v>
      </c>
      <c r="B341" s="91" t="s">
        <v>634</v>
      </c>
      <c r="C341" s="91" t="s">
        <v>1461</v>
      </c>
      <c r="D341" s="91" t="s">
        <v>1467</v>
      </c>
      <c r="E341" s="91" t="s">
        <v>1468</v>
      </c>
      <c r="F341" s="91" t="s">
        <v>537</v>
      </c>
      <c r="G341" s="91">
        <v>88.02</v>
      </c>
      <c r="H341" s="91">
        <v>310961</v>
      </c>
      <c r="I341" s="91" t="s">
        <v>692</v>
      </c>
      <c r="J341" s="91" t="s">
        <v>1356</v>
      </c>
      <c r="K341" s="84" t="s">
        <v>1200</v>
      </c>
      <c r="L341" s="84"/>
      <c r="M341" s="84"/>
      <c r="N341" s="85">
        <v>3430</v>
      </c>
      <c r="O341" s="86"/>
      <c r="P341" s="86"/>
      <c r="Q341" s="86"/>
      <c r="R341" s="86"/>
    </row>
    <row r="342" ht="30" spans="1:18">
      <c r="A342" s="90">
        <v>340</v>
      </c>
      <c r="B342" s="91" t="s">
        <v>634</v>
      </c>
      <c r="C342" s="91" t="s">
        <v>1461</v>
      </c>
      <c r="D342" s="91" t="s">
        <v>1467</v>
      </c>
      <c r="E342" s="91" t="s">
        <v>1469</v>
      </c>
      <c r="F342" s="91" t="s">
        <v>537</v>
      </c>
      <c r="G342" s="91">
        <v>0</v>
      </c>
      <c r="H342" s="91">
        <v>7654400</v>
      </c>
      <c r="I342" s="91" t="s">
        <v>692</v>
      </c>
      <c r="J342" s="91" t="s">
        <v>1164</v>
      </c>
      <c r="K342" s="84" t="s">
        <v>1200</v>
      </c>
      <c r="L342" s="84"/>
      <c r="M342" s="84"/>
      <c r="N342" s="85"/>
      <c r="O342" s="86"/>
      <c r="P342" s="86"/>
      <c r="Q342" s="86"/>
      <c r="R342" s="86"/>
    </row>
    <row r="343" ht="30" spans="1:18">
      <c r="A343" s="90">
        <v>341</v>
      </c>
      <c r="B343" s="91" t="s">
        <v>634</v>
      </c>
      <c r="C343" s="91" t="s">
        <v>1461</v>
      </c>
      <c r="D343" s="91" t="s">
        <v>1467</v>
      </c>
      <c r="E343" s="91" t="s">
        <v>1470</v>
      </c>
      <c r="F343" s="91" t="s">
        <v>538</v>
      </c>
      <c r="G343" s="91">
        <v>87.22</v>
      </c>
      <c r="H343" s="91">
        <v>1873241.6</v>
      </c>
      <c r="I343" s="91" t="s">
        <v>1137</v>
      </c>
      <c r="J343" s="91" t="s">
        <v>507</v>
      </c>
      <c r="K343" s="84" t="s">
        <v>1200</v>
      </c>
      <c r="L343" s="84"/>
      <c r="M343" s="84"/>
      <c r="N343" s="85"/>
      <c r="O343" s="86"/>
      <c r="P343" s="86"/>
      <c r="Q343" s="86"/>
      <c r="R343" s="86"/>
    </row>
    <row r="344" spans="1:18">
      <c r="A344" s="90">
        <v>342</v>
      </c>
      <c r="B344" s="91" t="s">
        <v>634</v>
      </c>
      <c r="C344" s="91" t="s">
        <v>1471</v>
      </c>
      <c r="D344" s="91" t="s">
        <v>992</v>
      </c>
      <c r="E344" s="91" t="s">
        <v>994</v>
      </c>
      <c r="F344" s="91" t="s">
        <v>537</v>
      </c>
      <c r="G344" s="91">
        <v>1108.72</v>
      </c>
      <c r="H344" s="91">
        <v>15000000</v>
      </c>
      <c r="I344" s="91" t="s">
        <v>1210</v>
      </c>
      <c r="J344" s="91" t="s">
        <v>252</v>
      </c>
      <c r="K344" s="84" t="s">
        <v>1245</v>
      </c>
      <c r="L344" s="84"/>
      <c r="M344" s="84"/>
      <c r="N344" s="85"/>
      <c r="O344" s="86"/>
      <c r="P344" s="86"/>
      <c r="Q344" s="86"/>
      <c r="R344" s="86"/>
    </row>
    <row r="345" spans="1:18">
      <c r="A345" s="90">
        <v>343</v>
      </c>
      <c r="B345" s="91" t="s">
        <v>634</v>
      </c>
      <c r="C345" s="91" t="s">
        <v>1471</v>
      </c>
      <c r="D345" s="91" t="s">
        <v>1472</v>
      </c>
      <c r="E345" s="91" t="s">
        <v>1473</v>
      </c>
      <c r="F345" s="91" t="s">
        <v>537</v>
      </c>
      <c r="G345" s="91">
        <v>232.28</v>
      </c>
      <c r="H345" s="91">
        <v>1173050</v>
      </c>
      <c r="I345" s="91" t="s">
        <v>1137</v>
      </c>
      <c r="J345" s="91" t="s">
        <v>507</v>
      </c>
      <c r="K345" s="84" t="s">
        <v>1183</v>
      </c>
      <c r="L345" s="84"/>
      <c r="M345" s="84"/>
      <c r="N345" s="85" t="s">
        <v>1419</v>
      </c>
      <c r="O345" s="86"/>
      <c r="P345" s="86"/>
      <c r="Q345" s="86"/>
      <c r="R345" s="86"/>
    </row>
    <row r="346" spans="1:18">
      <c r="A346" s="90">
        <v>344</v>
      </c>
      <c r="B346" s="91" t="s">
        <v>634</v>
      </c>
      <c r="C346" s="91" t="s">
        <v>1471</v>
      </c>
      <c r="D346" s="91" t="s">
        <v>1472</v>
      </c>
      <c r="E346" s="91" t="s">
        <v>1474</v>
      </c>
      <c r="F346" s="91" t="s">
        <v>538</v>
      </c>
      <c r="G346" s="91">
        <v>22.92</v>
      </c>
      <c r="H346" s="91">
        <v>150453</v>
      </c>
      <c r="I346" s="91" t="s">
        <v>1210</v>
      </c>
      <c r="J346" s="91" t="s">
        <v>129</v>
      </c>
      <c r="K346" s="84" t="s">
        <v>1183</v>
      </c>
      <c r="L346" s="84"/>
      <c r="M346" s="84"/>
      <c r="N346" s="101">
        <v>4000</v>
      </c>
      <c r="O346" s="86"/>
      <c r="P346" s="86"/>
      <c r="Q346" s="86"/>
      <c r="R346" s="86"/>
    </row>
    <row r="347" ht="45" spans="1:18">
      <c r="A347" s="90">
        <v>345</v>
      </c>
      <c r="B347" s="91" t="s">
        <v>634</v>
      </c>
      <c r="C347" s="91" t="s">
        <v>1471</v>
      </c>
      <c r="D347" s="91" t="s">
        <v>1475</v>
      </c>
      <c r="E347" s="91" t="s">
        <v>1476</v>
      </c>
      <c r="F347" s="91" t="s">
        <v>538</v>
      </c>
      <c r="G347" s="91">
        <v>1011.51</v>
      </c>
      <c r="H347" s="91">
        <v>2670292.87</v>
      </c>
      <c r="I347" s="91" t="s">
        <v>1137</v>
      </c>
      <c r="J347" s="91" t="s">
        <v>1356</v>
      </c>
      <c r="K347" s="84" t="s">
        <v>1183</v>
      </c>
      <c r="L347" s="84"/>
      <c r="M347" s="84"/>
      <c r="N347" s="85">
        <v>4020</v>
      </c>
      <c r="O347" s="86"/>
      <c r="P347" s="86"/>
      <c r="Q347" s="86"/>
      <c r="R347" s="86"/>
    </row>
    <row r="348" ht="45" spans="1:18">
      <c r="A348" s="90">
        <v>346</v>
      </c>
      <c r="B348" s="91" t="s">
        <v>634</v>
      </c>
      <c r="C348" s="91" t="s">
        <v>653</v>
      </c>
      <c r="D348" s="91" t="s">
        <v>1477</v>
      </c>
      <c r="E348" s="91" t="s">
        <v>1478</v>
      </c>
      <c r="F348" s="91" t="s">
        <v>537</v>
      </c>
      <c r="G348" s="91">
        <v>223.38</v>
      </c>
      <c r="H348" s="91">
        <v>2933105.5</v>
      </c>
      <c r="I348" s="91" t="s">
        <v>1137</v>
      </c>
      <c r="J348" s="91" t="s">
        <v>1356</v>
      </c>
      <c r="K348" s="84" t="s">
        <v>1183</v>
      </c>
      <c r="L348" s="84"/>
      <c r="M348" s="84"/>
      <c r="N348" s="85">
        <v>4020</v>
      </c>
      <c r="O348" s="86"/>
      <c r="P348" s="86"/>
      <c r="Q348" s="86"/>
      <c r="R348" s="86"/>
    </row>
    <row r="349" ht="45" spans="1:18">
      <c r="A349" s="90">
        <v>347</v>
      </c>
      <c r="B349" s="91" t="s">
        <v>634</v>
      </c>
      <c r="C349" s="91" t="s">
        <v>653</v>
      </c>
      <c r="D349" s="91" t="s">
        <v>1477</v>
      </c>
      <c r="E349" s="91" t="s">
        <v>1479</v>
      </c>
      <c r="F349" s="91" t="s">
        <v>537</v>
      </c>
      <c r="G349" s="91">
        <v>293.76</v>
      </c>
      <c r="H349" s="91">
        <v>852573.09</v>
      </c>
      <c r="I349" s="91" t="s">
        <v>692</v>
      </c>
      <c r="J349" s="91" t="s">
        <v>1356</v>
      </c>
      <c r="K349" s="84" t="s">
        <v>1183</v>
      </c>
      <c r="L349" s="84"/>
      <c r="M349" s="84"/>
      <c r="N349" s="85"/>
      <c r="O349" s="86"/>
      <c r="P349" s="86"/>
      <c r="Q349" s="86"/>
      <c r="R349" s="86"/>
    </row>
    <row r="350" ht="45" spans="1:18">
      <c r="A350" s="90">
        <v>348</v>
      </c>
      <c r="B350" s="91" t="s">
        <v>634</v>
      </c>
      <c r="C350" s="91" t="s">
        <v>653</v>
      </c>
      <c r="D350" s="91" t="s">
        <v>1477</v>
      </c>
      <c r="E350" s="91" t="s">
        <v>1480</v>
      </c>
      <c r="F350" s="91" t="s">
        <v>537</v>
      </c>
      <c r="G350" s="91">
        <v>155.51</v>
      </c>
      <c r="H350" s="91">
        <v>633638.68</v>
      </c>
      <c r="I350" s="91" t="s">
        <v>692</v>
      </c>
      <c r="J350" s="91" t="s">
        <v>1356</v>
      </c>
      <c r="K350" s="84" t="s">
        <v>1183</v>
      </c>
      <c r="L350" s="84"/>
      <c r="M350" s="84"/>
      <c r="N350" s="85" t="s">
        <v>1481</v>
      </c>
      <c r="O350" s="86"/>
      <c r="P350" s="86"/>
      <c r="Q350" s="86"/>
      <c r="R350" s="86"/>
    </row>
    <row r="351" ht="45" spans="1:18">
      <c r="A351" s="90">
        <v>349</v>
      </c>
      <c r="B351" s="91" t="s">
        <v>634</v>
      </c>
      <c r="C351" s="91" t="s">
        <v>653</v>
      </c>
      <c r="D351" s="91" t="s">
        <v>1477</v>
      </c>
      <c r="E351" s="91" t="s">
        <v>1482</v>
      </c>
      <c r="F351" s="91" t="s">
        <v>537</v>
      </c>
      <c r="G351" s="91">
        <v>41.97</v>
      </c>
      <c r="H351" s="91">
        <v>192400.62</v>
      </c>
      <c r="I351" s="91" t="s">
        <v>692</v>
      </c>
      <c r="J351" s="91" t="s">
        <v>1356</v>
      </c>
      <c r="K351" s="84" t="s">
        <v>1183</v>
      </c>
      <c r="L351" s="84"/>
      <c r="M351" s="84"/>
      <c r="N351" s="85"/>
      <c r="O351" s="86"/>
      <c r="P351" s="86"/>
      <c r="Q351" s="86"/>
      <c r="R351" s="86"/>
    </row>
    <row r="352" ht="45" spans="1:18">
      <c r="A352" s="90">
        <v>350</v>
      </c>
      <c r="B352" s="91" t="s">
        <v>634</v>
      </c>
      <c r="C352" s="91" t="s">
        <v>653</v>
      </c>
      <c r="D352" s="91" t="s">
        <v>1477</v>
      </c>
      <c r="E352" s="91" t="s">
        <v>1483</v>
      </c>
      <c r="F352" s="91" t="s">
        <v>537</v>
      </c>
      <c r="G352" s="91">
        <v>67.2</v>
      </c>
      <c r="H352" s="91">
        <v>315305.45</v>
      </c>
      <c r="I352" s="91" t="s">
        <v>692</v>
      </c>
      <c r="J352" s="91" t="s">
        <v>1356</v>
      </c>
      <c r="K352" s="84" t="s">
        <v>1183</v>
      </c>
      <c r="L352" s="84"/>
      <c r="M352" s="84"/>
      <c r="N352" s="85"/>
      <c r="O352" s="86"/>
      <c r="P352" s="86"/>
      <c r="Q352" s="86"/>
      <c r="R352" s="86"/>
    </row>
    <row r="353" ht="45" spans="1:18">
      <c r="A353" s="90">
        <v>351</v>
      </c>
      <c r="B353" s="91" t="s">
        <v>634</v>
      </c>
      <c r="C353" s="91" t="s">
        <v>653</v>
      </c>
      <c r="D353" s="91" t="s">
        <v>1477</v>
      </c>
      <c r="E353" s="91" t="s">
        <v>1484</v>
      </c>
      <c r="F353" s="91" t="s">
        <v>537</v>
      </c>
      <c r="G353" s="91">
        <v>155.51</v>
      </c>
      <c r="H353" s="91">
        <v>624319.98</v>
      </c>
      <c r="I353" s="91" t="s">
        <v>692</v>
      </c>
      <c r="J353" s="91" t="s">
        <v>1356</v>
      </c>
      <c r="K353" s="84" t="s">
        <v>1183</v>
      </c>
      <c r="L353" s="84"/>
      <c r="M353" s="84"/>
      <c r="N353" s="85"/>
      <c r="O353" s="86"/>
      <c r="P353" s="86"/>
      <c r="Q353" s="86"/>
      <c r="R353" s="86"/>
    </row>
    <row r="354" ht="45" spans="1:18">
      <c r="A354" s="90">
        <v>352</v>
      </c>
      <c r="B354" s="91" t="s">
        <v>634</v>
      </c>
      <c r="C354" s="91" t="s">
        <v>653</v>
      </c>
      <c r="D354" s="91" t="s">
        <v>1477</v>
      </c>
      <c r="E354" s="91" t="s">
        <v>1485</v>
      </c>
      <c r="F354" s="91" t="s">
        <v>537</v>
      </c>
      <c r="G354" s="91">
        <v>41.97</v>
      </c>
      <c r="H354" s="91">
        <v>195314.11</v>
      </c>
      <c r="I354" s="91" t="s">
        <v>692</v>
      </c>
      <c r="J354" s="91" t="s">
        <v>1356</v>
      </c>
      <c r="K354" s="84" t="s">
        <v>1183</v>
      </c>
      <c r="L354" s="84"/>
      <c r="M354" s="84"/>
      <c r="N354" s="85"/>
      <c r="O354" s="86"/>
      <c r="P354" s="86"/>
      <c r="Q354" s="86"/>
      <c r="R354" s="86"/>
    </row>
    <row r="355" ht="45" spans="1:18">
      <c r="A355" s="90">
        <v>353</v>
      </c>
      <c r="B355" s="91" t="s">
        <v>634</v>
      </c>
      <c r="C355" s="91" t="s">
        <v>653</v>
      </c>
      <c r="D355" s="91" t="s">
        <v>1477</v>
      </c>
      <c r="E355" s="91" t="s">
        <v>1486</v>
      </c>
      <c r="F355" s="91" t="s">
        <v>537</v>
      </c>
      <c r="G355" s="91">
        <v>6147.05</v>
      </c>
      <c r="H355" s="91">
        <v>23710376.88</v>
      </c>
      <c r="I355" s="91" t="s">
        <v>1137</v>
      </c>
      <c r="J355" s="91" t="s">
        <v>252</v>
      </c>
      <c r="K355" s="84" t="s">
        <v>1183</v>
      </c>
      <c r="L355" s="84"/>
      <c r="M355" s="84"/>
      <c r="N355" s="85"/>
      <c r="O355" s="86"/>
      <c r="P355" s="86"/>
      <c r="Q355" s="86"/>
      <c r="R355" s="86"/>
    </row>
    <row r="356" ht="45" spans="1:18">
      <c r="A356" s="90">
        <v>354</v>
      </c>
      <c r="B356" s="91" t="s">
        <v>634</v>
      </c>
      <c r="C356" s="91" t="s">
        <v>653</v>
      </c>
      <c r="D356" s="91" t="s">
        <v>1477</v>
      </c>
      <c r="E356" s="91" t="s">
        <v>1487</v>
      </c>
      <c r="F356" s="91" t="s">
        <v>537</v>
      </c>
      <c r="G356" s="91">
        <v>158.57</v>
      </c>
      <c r="H356" s="91">
        <v>2024226.06</v>
      </c>
      <c r="I356" s="91" t="s">
        <v>1210</v>
      </c>
      <c r="J356" s="91" t="s">
        <v>507</v>
      </c>
      <c r="K356" s="84" t="s">
        <v>1183</v>
      </c>
      <c r="L356" s="84" t="s">
        <v>537</v>
      </c>
      <c r="M356" s="84"/>
      <c r="N356" s="85"/>
      <c r="O356" s="86"/>
      <c r="P356" s="86"/>
      <c r="Q356" s="86"/>
      <c r="R356" s="86"/>
    </row>
    <row r="357" ht="45" spans="1:18">
      <c r="A357" s="90">
        <v>355</v>
      </c>
      <c r="B357" s="91" t="s">
        <v>634</v>
      </c>
      <c r="C357" s="91" t="s">
        <v>653</v>
      </c>
      <c r="D357" s="91" t="s">
        <v>1477</v>
      </c>
      <c r="E357" s="91" t="s">
        <v>1487</v>
      </c>
      <c r="F357" s="91" t="s">
        <v>537</v>
      </c>
      <c r="G357" s="91">
        <v>155.27</v>
      </c>
      <c r="H357" s="91">
        <v>1675052</v>
      </c>
      <c r="I357" s="91" t="s">
        <v>1210</v>
      </c>
      <c r="J357" s="91" t="s">
        <v>507</v>
      </c>
      <c r="K357" s="84" t="s">
        <v>1183</v>
      </c>
      <c r="L357" s="84" t="s">
        <v>537</v>
      </c>
      <c r="M357" s="84"/>
      <c r="N357" s="85"/>
      <c r="O357" s="86"/>
      <c r="P357" s="86"/>
      <c r="Q357" s="86"/>
      <c r="R357" s="86"/>
    </row>
    <row r="358" ht="45" spans="1:18">
      <c r="A358" s="90">
        <v>356</v>
      </c>
      <c r="B358" s="91" t="s">
        <v>634</v>
      </c>
      <c r="C358" s="91" t="s">
        <v>653</v>
      </c>
      <c r="D358" s="91" t="s">
        <v>1477</v>
      </c>
      <c r="E358" s="91" t="s">
        <v>1488</v>
      </c>
      <c r="F358" s="91" t="s">
        <v>537</v>
      </c>
      <c r="G358" s="91">
        <v>180.65</v>
      </c>
      <c r="H358" s="91">
        <v>1138637</v>
      </c>
      <c r="I358" s="91" t="s">
        <v>1210</v>
      </c>
      <c r="J358" s="91" t="s">
        <v>507</v>
      </c>
      <c r="K358" s="84" t="s">
        <v>1183</v>
      </c>
      <c r="L358" s="84" t="s">
        <v>537</v>
      </c>
      <c r="M358" s="84"/>
      <c r="N358" s="85"/>
      <c r="O358" s="86"/>
      <c r="P358" s="86"/>
      <c r="Q358" s="86"/>
      <c r="R358" s="86"/>
    </row>
    <row r="359" ht="45" spans="1:18">
      <c r="A359" s="90">
        <v>357</v>
      </c>
      <c r="B359" s="91" t="s">
        <v>634</v>
      </c>
      <c r="C359" s="91" t="s">
        <v>653</v>
      </c>
      <c r="D359" s="91" t="s">
        <v>1477</v>
      </c>
      <c r="E359" s="91" t="s">
        <v>448</v>
      </c>
      <c r="F359" s="91" t="s">
        <v>537</v>
      </c>
      <c r="G359" s="91">
        <v>109.4</v>
      </c>
      <c r="H359" s="91">
        <v>656400</v>
      </c>
      <c r="I359" s="91" t="s">
        <v>692</v>
      </c>
      <c r="J359" s="91" t="s">
        <v>507</v>
      </c>
      <c r="K359" s="84" t="s">
        <v>1183</v>
      </c>
      <c r="L359" s="84" t="s">
        <v>537</v>
      </c>
      <c r="M359" s="84"/>
      <c r="N359" s="85"/>
      <c r="O359" s="86"/>
      <c r="P359" s="86"/>
      <c r="Q359" s="86"/>
      <c r="R359" s="86"/>
    </row>
    <row r="360" ht="45" spans="1:18">
      <c r="A360" s="90">
        <v>358</v>
      </c>
      <c r="B360" s="91" t="s">
        <v>634</v>
      </c>
      <c r="C360" s="91" t="s">
        <v>653</v>
      </c>
      <c r="D360" s="91" t="s">
        <v>1477</v>
      </c>
      <c r="E360" s="91" t="s">
        <v>1489</v>
      </c>
      <c r="F360" s="91" t="s">
        <v>538</v>
      </c>
      <c r="G360" s="91">
        <v>109.4</v>
      </c>
      <c r="H360" s="91">
        <v>656400</v>
      </c>
      <c r="I360" s="91" t="s">
        <v>692</v>
      </c>
      <c r="J360" s="91" t="s">
        <v>507</v>
      </c>
      <c r="K360" s="84" t="s">
        <v>1183</v>
      </c>
      <c r="L360" s="84" t="s">
        <v>537</v>
      </c>
      <c r="M360" s="84"/>
      <c r="N360" s="85"/>
      <c r="O360" s="86"/>
      <c r="P360" s="86"/>
      <c r="Q360" s="86"/>
      <c r="R360" s="86"/>
    </row>
    <row r="361" ht="45" spans="1:18">
      <c r="A361" s="90">
        <v>359</v>
      </c>
      <c r="B361" s="91" t="s">
        <v>634</v>
      </c>
      <c r="C361" s="91" t="s">
        <v>653</v>
      </c>
      <c r="D361" s="91" t="s">
        <v>1477</v>
      </c>
      <c r="E361" s="91" t="s">
        <v>1490</v>
      </c>
      <c r="F361" s="91" t="s">
        <v>537</v>
      </c>
      <c r="G361" s="91">
        <v>56.85</v>
      </c>
      <c r="H361" s="91">
        <v>120580</v>
      </c>
      <c r="I361" s="91" t="s">
        <v>1210</v>
      </c>
      <c r="J361" s="91" t="s">
        <v>507</v>
      </c>
      <c r="K361" s="84" t="s">
        <v>1183</v>
      </c>
      <c r="L361" s="84" t="s">
        <v>537</v>
      </c>
      <c r="M361" s="84"/>
      <c r="N361" s="85"/>
      <c r="O361" s="86"/>
      <c r="P361" s="86"/>
      <c r="Q361" s="86"/>
      <c r="R361" s="86"/>
    </row>
    <row r="362" ht="45" spans="1:18">
      <c r="A362" s="90">
        <v>360</v>
      </c>
      <c r="B362" s="91" t="s">
        <v>634</v>
      </c>
      <c r="C362" s="91" t="s">
        <v>653</v>
      </c>
      <c r="D362" s="91" t="s">
        <v>1477</v>
      </c>
      <c r="E362" s="91" t="s">
        <v>1491</v>
      </c>
      <c r="F362" s="91" t="s">
        <v>537</v>
      </c>
      <c r="G362" s="91">
        <v>102.09</v>
      </c>
      <c r="H362" s="91">
        <v>1875743</v>
      </c>
      <c r="I362" s="91" t="s">
        <v>1210</v>
      </c>
      <c r="J362" s="91" t="s">
        <v>507</v>
      </c>
      <c r="K362" s="84" t="s">
        <v>1183</v>
      </c>
      <c r="L362" s="84" t="s">
        <v>537</v>
      </c>
      <c r="M362" s="84"/>
      <c r="N362" s="85"/>
      <c r="O362" s="86"/>
      <c r="P362" s="86"/>
      <c r="Q362" s="86"/>
      <c r="R362" s="86"/>
    </row>
    <row r="363" ht="45" spans="1:18">
      <c r="A363" s="90">
        <v>361</v>
      </c>
      <c r="B363" s="91" t="s">
        <v>634</v>
      </c>
      <c r="C363" s="91" t="s">
        <v>653</v>
      </c>
      <c r="D363" s="91" t="s">
        <v>1477</v>
      </c>
      <c r="E363" s="91" t="s">
        <v>1492</v>
      </c>
      <c r="F363" s="91" t="s">
        <v>537</v>
      </c>
      <c r="G363" s="91">
        <v>309.42</v>
      </c>
      <c r="H363" s="91">
        <v>2863468.46</v>
      </c>
      <c r="I363" s="91" t="s">
        <v>1210</v>
      </c>
      <c r="J363" s="102" t="s">
        <v>129</v>
      </c>
      <c r="K363" s="84" t="s">
        <v>1183</v>
      </c>
      <c r="L363" s="84" t="s">
        <v>537</v>
      </c>
      <c r="M363" s="84"/>
      <c r="N363" s="85"/>
      <c r="O363" s="86"/>
      <c r="P363" s="86"/>
      <c r="Q363" s="86"/>
      <c r="R363" s="86"/>
    </row>
    <row r="364" ht="45" spans="1:18">
      <c r="A364" s="90">
        <v>362</v>
      </c>
      <c r="B364" s="91" t="s">
        <v>634</v>
      </c>
      <c r="C364" s="91" t="s">
        <v>653</v>
      </c>
      <c r="D364" s="91" t="s">
        <v>1477</v>
      </c>
      <c r="E364" s="91" t="s">
        <v>1493</v>
      </c>
      <c r="F364" s="91" t="s">
        <v>537</v>
      </c>
      <c r="G364" s="91">
        <v>273.22</v>
      </c>
      <c r="H364" s="91">
        <v>2238881.7</v>
      </c>
      <c r="I364" s="91" t="s">
        <v>1137</v>
      </c>
      <c r="J364" s="91" t="s">
        <v>507</v>
      </c>
      <c r="K364" s="84" t="s">
        <v>1183</v>
      </c>
      <c r="L364" s="84" t="s">
        <v>537</v>
      </c>
      <c r="M364" s="84"/>
      <c r="N364" s="85"/>
      <c r="O364" s="86"/>
      <c r="P364" s="86"/>
      <c r="Q364" s="86"/>
      <c r="R364" s="86"/>
    </row>
    <row r="365" ht="45" spans="1:18">
      <c r="A365" s="90">
        <v>363</v>
      </c>
      <c r="B365" s="91" t="s">
        <v>634</v>
      </c>
      <c r="C365" s="91" t="s">
        <v>653</v>
      </c>
      <c r="D365" s="91" t="s">
        <v>1477</v>
      </c>
      <c r="E365" s="91" t="s">
        <v>429</v>
      </c>
      <c r="F365" s="91" t="s">
        <v>537</v>
      </c>
      <c r="G365" s="91">
        <v>376.24</v>
      </c>
      <c r="H365" s="91">
        <v>136905.64</v>
      </c>
      <c r="I365" s="91" t="s">
        <v>692</v>
      </c>
      <c r="J365" s="91" t="s">
        <v>507</v>
      </c>
      <c r="K365" s="84" t="s">
        <v>1183</v>
      </c>
      <c r="L365" s="84" t="s">
        <v>537</v>
      </c>
      <c r="M365" s="84"/>
      <c r="N365" s="103">
        <v>7268</v>
      </c>
      <c r="O365" s="86"/>
      <c r="P365" s="86"/>
      <c r="Q365" s="86"/>
      <c r="R365" s="86"/>
    </row>
    <row r="366" ht="45" spans="1:18">
      <c r="A366" s="90">
        <v>364</v>
      </c>
      <c r="B366" s="91" t="s">
        <v>634</v>
      </c>
      <c r="C366" s="91" t="s">
        <v>653</v>
      </c>
      <c r="D366" s="91" t="s">
        <v>1477</v>
      </c>
      <c r="E366" s="91" t="s">
        <v>1494</v>
      </c>
      <c r="F366" s="91" t="s">
        <v>537</v>
      </c>
      <c r="G366" s="91">
        <v>988.58</v>
      </c>
      <c r="H366" s="91">
        <v>2285470</v>
      </c>
      <c r="I366" s="91" t="s">
        <v>1137</v>
      </c>
      <c r="J366" s="91" t="s">
        <v>1356</v>
      </c>
      <c r="K366" s="84" t="s">
        <v>1183</v>
      </c>
      <c r="L366" s="84"/>
      <c r="M366" s="84"/>
      <c r="N366" s="103">
        <v>7268</v>
      </c>
      <c r="O366" s="86"/>
      <c r="P366" s="86"/>
      <c r="Q366" s="86"/>
      <c r="R366" s="86"/>
    </row>
    <row r="367" ht="45" spans="1:18">
      <c r="A367" s="90">
        <v>365</v>
      </c>
      <c r="B367" s="91" t="s">
        <v>634</v>
      </c>
      <c r="C367" s="91" t="s">
        <v>653</v>
      </c>
      <c r="D367" s="91" t="s">
        <v>1477</v>
      </c>
      <c r="E367" s="91" t="s">
        <v>1495</v>
      </c>
      <c r="F367" s="91" t="s">
        <v>537</v>
      </c>
      <c r="G367" s="91">
        <v>3576</v>
      </c>
      <c r="H367" s="91">
        <v>2862394.87</v>
      </c>
      <c r="I367" s="91" t="s">
        <v>692</v>
      </c>
      <c r="J367" s="91" t="s">
        <v>1164</v>
      </c>
      <c r="K367" s="84" t="s">
        <v>1183</v>
      </c>
      <c r="L367" s="84"/>
      <c r="M367" s="84"/>
      <c r="N367" s="85"/>
      <c r="O367" s="86"/>
      <c r="P367" s="86"/>
      <c r="Q367" s="86"/>
      <c r="R367" s="86"/>
    </row>
    <row r="368" ht="45" spans="1:18">
      <c r="A368" s="90">
        <v>366</v>
      </c>
      <c r="B368" s="91" t="s">
        <v>634</v>
      </c>
      <c r="C368" s="91" t="s">
        <v>653</v>
      </c>
      <c r="D368" s="91" t="s">
        <v>1477</v>
      </c>
      <c r="E368" s="91" t="s">
        <v>1496</v>
      </c>
      <c r="F368" s="91" t="s">
        <v>537</v>
      </c>
      <c r="G368" s="91">
        <v>2783</v>
      </c>
      <c r="H368" s="91">
        <v>2390712.37</v>
      </c>
      <c r="I368" s="91" t="s">
        <v>692</v>
      </c>
      <c r="J368" s="91" t="s">
        <v>1164</v>
      </c>
      <c r="K368" s="84" t="s">
        <v>1183</v>
      </c>
      <c r="L368" s="84"/>
      <c r="M368" s="84"/>
      <c r="N368" s="85"/>
      <c r="O368" s="86"/>
      <c r="P368" s="86"/>
      <c r="Q368" s="86"/>
      <c r="R368" s="86"/>
    </row>
    <row r="369" ht="45" spans="1:18">
      <c r="A369" s="90">
        <v>367</v>
      </c>
      <c r="B369" s="91" t="s">
        <v>634</v>
      </c>
      <c r="C369" s="91" t="s">
        <v>653</v>
      </c>
      <c r="D369" s="91" t="s">
        <v>1497</v>
      </c>
      <c r="E369" s="91" t="s">
        <v>1498</v>
      </c>
      <c r="F369" s="91" t="s">
        <v>537</v>
      </c>
      <c r="G369" s="91" t="s">
        <v>1499</v>
      </c>
      <c r="H369" s="91">
        <v>1307879.2</v>
      </c>
      <c r="I369" s="91" t="s">
        <v>1210</v>
      </c>
      <c r="J369" s="91" t="s">
        <v>507</v>
      </c>
      <c r="K369" s="84" t="s">
        <v>1183</v>
      </c>
      <c r="L369" s="84" t="s">
        <v>537</v>
      </c>
      <c r="M369" s="84"/>
      <c r="N369" s="85"/>
      <c r="O369" s="86"/>
      <c r="P369" s="86"/>
      <c r="Q369" s="86"/>
      <c r="R369" s="86"/>
    </row>
    <row r="370" ht="30" spans="1:18">
      <c r="A370" s="90">
        <v>368</v>
      </c>
      <c r="B370" s="91" t="s">
        <v>634</v>
      </c>
      <c r="C370" s="91" t="s">
        <v>653</v>
      </c>
      <c r="D370" s="91" t="s">
        <v>802</v>
      </c>
      <c r="E370" s="91" t="s">
        <v>1500</v>
      </c>
      <c r="F370" s="91" t="s">
        <v>537</v>
      </c>
      <c r="G370" s="91" t="s">
        <v>266</v>
      </c>
      <c r="H370" s="91">
        <v>1667278.88</v>
      </c>
      <c r="I370" s="91" t="s">
        <v>1137</v>
      </c>
      <c r="J370" s="91" t="s">
        <v>1356</v>
      </c>
      <c r="K370" s="84" t="s">
        <v>1176</v>
      </c>
      <c r="L370" s="84"/>
      <c r="M370" s="84"/>
      <c r="N370" s="103">
        <v>9074</v>
      </c>
      <c r="O370" s="86"/>
      <c r="P370" s="86"/>
      <c r="Q370" s="86"/>
      <c r="R370" s="86"/>
    </row>
    <row r="371" ht="30" spans="1:18">
      <c r="A371" s="90">
        <v>369</v>
      </c>
      <c r="B371" s="91" t="s">
        <v>634</v>
      </c>
      <c r="C371" s="91" t="s">
        <v>653</v>
      </c>
      <c r="D371" s="91" t="s">
        <v>802</v>
      </c>
      <c r="E371" s="91" t="s">
        <v>1501</v>
      </c>
      <c r="F371" s="91" t="s">
        <v>266</v>
      </c>
      <c r="G371" s="91">
        <v>140.89</v>
      </c>
      <c r="H371" s="91">
        <v>1055001.55</v>
      </c>
      <c r="I371" s="91" t="s">
        <v>1137</v>
      </c>
      <c r="J371" s="91" t="s">
        <v>1356</v>
      </c>
      <c r="K371" s="84" t="s">
        <v>1176</v>
      </c>
      <c r="L371" s="84"/>
      <c r="M371" s="84"/>
      <c r="N371" s="85"/>
      <c r="O371" s="86"/>
      <c r="P371" s="86"/>
      <c r="Q371" s="86"/>
      <c r="R371" s="86"/>
    </row>
    <row r="372" ht="30" spans="1:18">
      <c r="A372" s="90">
        <v>370</v>
      </c>
      <c r="B372" s="91" t="s">
        <v>634</v>
      </c>
      <c r="C372" s="91" t="s">
        <v>653</v>
      </c>
      <c r="D372" s="91" t="s">
        <v>802</v>
      </c>
      <c r="E372" s="91" t="s">
        <v>140</v>
      </c>
      <c r="F372" s="91" t="s">
        <v>537</v>
      </c>
      <c r="G372" s="91">
        <v>269.66</v>
      </c>
      <c r="H372" s="91">
        <v>2530843.34</v>
      </c>
      <c r="I372" s="91" t="s">
        <v>1137</v>
      </c>
      <c r="J372" s="91" t="s">
        <v>252</v>
      </c>
      <c r="K372" s="84" t="s">
        <v>1176</v>
      </c>
      <c r="L372" s="84"/>
      <c r="M372" s="84"/>
      <c r="N372" s="85"/>
      <c r="O372" s="86"/>
      <c r="P372" s="86"/>
      <c r="Q372" s="86"/>
      <c r="R372" s="86"/>
    </row>
    <row r="373" ht="30" spans="1:18">
      <c r="A373" s="90">
        <v>371</v>
      </c>
      <c r="B373" s="91" t="s">
        <v>634</v>
      </c>
      <c r="C373" s="91" t="s">
        <v>653</v>
      </c>
      <c r="D373" s="91" t="s">
        <v>802</v>
      </c>
      <c r="E373" s="91" t="s">
        <v>989</v>
      </c>
      <c r="F373" s="91" t="s">
        <v>537</v>
      </c>
      <c r="G373" s="91">
        <v>141.75</v>
      </c>
      <c r="H373" s="91">
        <v>861840</v>
      </c>
      <c r="I373" s="91" t="s">
        <v>1210</v>
      </c>
      <c r="J373" s="91" t="s">
        <v>252</v>
      </c>
      <c r="K373" s="84" t="s">
        <v>1176</v>
      </c>
      <c r="L373" s="84" t="s">
        <v>537</v>
      </c>
      <c r="M373" s="84"/>
      <c r="N373" s="85"/>
      <c r="O373" s="86"/>
      <c r="P373" s="86"/>
      <c r="Q373" s="86"/>
      <c r="R373" s="86"/>
    </row>
    <row r="374" ht="30" spans="1:18">
      <c r="A374" s="90">
        <v>372</v>
      </c>
      <c r="B374" s="91" t="s">
        <v>634</v>
      </c>
      <c r="C374" s="91" t="s">
        <v>653</v>
      </c>
      <c r="D374" s="91" t="s">
        <v>802</v>
      </c>
      <c r="E374" s="91" t="s">
        <v>991</v>
      </c>
      <c r="F374" s="91" t="s">
        <v>537</v>
      </c>
      <c r="G374" s="91">
        <v>287.21</v>
      </c>
      <c r="H374" s="91">
        <v>1746237</v>
      </c>
      <c r="I374" s="91" t="s">
        <v>1210</v>
      </c>
      <c r="J374" s="91" t="s">
        <v>252</v>
      </c>
      <c r="K374" s="84" t="s">
        <v>1176</v>
      </c>
      <c r="L374" s="84" t="s">
        <v>537</v>
      </c>
      <c r="M374" s="84"/>
      <c r="N374" s="85"/>
      <c r="O374" s="86"/>
      <c r="P374" s="86"/>
      <c r="Q374" s="86"/>
      <c r="R374" s="86"/>
    </row>
    <row r="375" ht="30" spans="1:18">
      <c r="A375" s="90">
        <v>373</v>
      </c>
      <c r="B375" s="91" t="s">
        <v>634</v>
      </c>
      <c r="C375" s="91" t="s">
        <v>653</v>
      </c>
      <c r="D375" s="91" t="s">
        <v>802</v>
      </c>
      <c r="E375" s="91" t="s">
        <v>1502</v>
      </c>
      <c r="F375" s="91" t="s">
        <v>537</v>
      </c>
      <c r="G375" s="91">
        <v>123.69</v>
      </c>
      <c r="H375" s="91">
        <v>353132.5</v>
      </c>
      <c r="I375" s="91" t="s">
        <v>1137</v>
      </c>
      <c r="J375" s="91" t="s">
        <v>507</v>
      </c>
      <c r="K375" s="84" t="s">
        <v>1176</v>
      </c>
      <c r="L375" s="84"/>
      <c r="M375" s="84"/>
      <c r="N375" s="85"/>
      <c r="O375" s="86"/>
      <c r="P375" s="86"/>
      <c r="Q375" s="86"/>
      <c r="R375" s="86"/>
    </row>
    <row r="376" ht="30" spans="1:18">
      <c r="A376" s="90">
        <v>374</v>
      </c>
      <c r="B376" s="91" t="s">
        <v>634</v>
      </c>
      <c r="C376" s="91" t="s">
        <v>653</v>
      </c>
      <c r="D376" s="91" t="s">
        <v>802</v>
      </c>
      <c r="E376" s="91" t="s">
        <v>1503</v>
      </c>
      <c r="F376" s="91" t="s">
        <v>537</v>
      </c>
      <c r="G376" s="91">
        <v>319.74</v>
      </c>
      <c r="H376" s="91">
        <v>1156801.74</v>
      </c>
      <c r="I376" s="91" t="s">
        <v>1210</v>
      </c>
      <c r="J376" s="91" t="s">
        <v>507</v>
      </c>
      <c r="K376" s="84" t="s">
        <v>1176</v>
      </c>
      <c r="L376" s="84" t="s">
        <v>537</v>
      </c>
      <c r="M376" s="84"/>
      <c r="N376" s="85"/>
      <c r="O376" s="86"/>
      <c r="P376" s="86"/>
      <c r="Q376" s="86"/>
      <c r="R376" s="86"/>
    </row>
    <row r="377" ht="30" spans="1:18">
      <c r="A377" s="90">
        <v>375</v>
      </c>
      <c r="B377" s="91" t="s">
        <v>634</v>
      </c>
      <c r="C377" s="91" t="s">
        <v>653</v>
      </c>
      <c r="D377" s="91" t="s">
        <v>802</v>
      </c>
      <c r="E377" s="91" t="s">
        <v>1504</v>
      </c>
      <c r="F377" s="91" t="s">
        <v>537</v>
      </c>
      <c r="G377" s="91">
        <v>314.41</v>
      </c>
      <c r="H377" s="91">
        <v>1140459.76</v>
      </c>
      <c r="I377" s="91" t="s">
        <v>1210</v>
      </c>
      <c r="J377" s="91" t="s">
        <v>507</v>
      </c>
      <c r="K377" s="84" t="s">
        <v>1176</v>
      </c>
      <c r="L377" s="84" t="s">
        <v>537</v>
      </c>
      <c r="M377" s="84"/>
      <c r="N377" s="85"/>
      <c r="O377" s="86"/>
      <c r="P377" s="86"/>
      <c r="Q377" s="86"/>
      <c r="R377" s="86"/>
    </row>
    <row r="378" ht="30" spans="1:18">
      <c r="A378" s="90">
        <v>376</v>
      </c>
      <c r="B378" s="91" t="s">
        <v>634</v>
      </c>
      <c r="C378" s="91" t="s">
        <v>653</v>
      </c>
      <c r="D378" s="91" t="s">
        <v>802</v>
      </c>
      <c r="E378" s="91" t="s">
        <v>1505</v>
      </c>
      <c r="F378" s="91" t="s">
        <v>537</v>
      </c>
      <c r="G378" s="91">
        <v>372.22</v>
      </c>
      <c r="H378" s="91">
        <v>1346846.1</v>
      </c>
      <c r="I378" s="91" t="s">
        <v>1210</v>
      </c>
      <c r="J378" s="91" t="s">
        <v>507</v>
      </c>
      <c r="K378" s="84" t="s">
        <v>1176</v>
      </c>
      <c r="L378" s="84" t="s">
        <v>537</v>
      </c>
      <c r="M378" s="84"/>
      <c r="N378" s="85"/>
      <c r="O378" s="86"/>
      <c r="P378" s="86"/>
      <c r="Q378" s="86"/>
      <c r="R378" s="86"/>
    </row>
    <row r="379" ht="30" spans="1:18">
      <c r="A379" s="90">
        <v>377</v>
      </c>
      <c r="B379" s="91" t="s">
        <v>634</v>
      </c>
      <c r="C379" s="91" t="s">
        <v>653</v>
      </c>
      <c r="D379" s="91" t="s">
        <v>802</v>
      </c>
      <c r="E379" s="91" t="s">
        <v>838</v>
      </c>
      <c r="F379" s="91" t="s">
        <v>537</v>
      </c>
      <c r="G379" s="91">
        <v>117.62</v>
      </c>
      <c r="H379" s="91">
        <v>470301.72</v>
      </c>
      <c r="I379" s="91" t="s">
        <v>1210</v>
      </c>
      <c r="J379" s="91" t="s">
        <v>507</v>
      </c>
      <c r="K379" s="84" t="s">
        <v>1176</v>
      </c>
      <c r="L379" s="84" t="s">
        <v>537</v>
      </c>
      <c r="M379" s="84"/>
      <c r="N379" s="85"/>
      <c r="O379" s="86"/>
      <c r="P379" s="86"/>
      <c r="Q379" s="86"/>
      <c r="R379" s="86"/>
    </row>
    <row r="380" ht="30" spans="1:18">
      <c r="A380" s="90">
        <v>378</v>
      </c>
      <c r="B380" s="91" t="s">
        <v>634</v>
      </c>
      <c r="C380" s="91" t="s">
        <v>653</v>
      </c>
      <c r="D380" s="91" t="s">
        <v>802</v>
      </c>
      <c r="E380" s="91" t="s">
        <v>836</v>
      </c>
      <c r="F380" s="91" t="s">
        <v>537</v>
      </c>
      <c r="G380" s="91">
        <v>19.78</v>
      </c>
      <c r="H380" s="91">
        <v>71312.25</v>
      </c>
      <c r="I380" s="91" t="s">
        <v>1210</v>
      </c>
      <c r="J380" s="91" t="s">
        <v>129</v>
      </c>
      <c r="K380" s="84" t="s">
        <v>1176</v>
      </c>
      <c r="L380" s="84" t="s">
        <v>537</v>
      </c>
      <c r="M380" s="84"/>
      <c r="N380" s="85"/>
      <c r="O380" s="86"/>
      <c r="P380" s="86"/>
      <c r="Q380" s="86"/>
      <c r="R380" s="86"/>
    </row>
    <row r="381" ht="30" spans="1:18">
      <c r="A381" s="90">
        <v>379</v>
      </c>
      <c r="B381" s="91" t="s">
        <v>634</v>
      </c>
      <c r="C381" s="91" t="s">
        <v>653</v>
      </c>
      <c r="D381" s="91" t="s">
        <v>802</v>
      </c>
      <c r="E381" s="91" t="s">
        <v>861</v>
      </c>
      <c r="F381" s="91" t="s">
        <v>537</v>
      </c>
      <c r="G381" s="91">
        <v>19.55</v>
      </c>
      <c r="H381" s="91">
        <v>70483.62</v>
      </c>
      <c r="I381" s="91" t="s">
        <v>1210</v>
      </c>
      <c r="J381" s="91" t="s">
        <v>129</v>
      </c>
      <c r="K381" s="84" t="s">
        <v>1176</v>
      </c>
      <c r="L381" s="84" t="s">
        <v>537</v>
      </c>
      <c r="M381" s="84"/>
      <c r="N381" s="85">
        <v>5102</v>
      </c>
      <c r="O381" s="86"/>
      <c r="P381" s="86"/>
      <c r="Q381" s="86"/>
      <c r="R381" s="86"/>
    </row>
    <row r="382" ht="30" spans="1:18">
      <c r="A382" s="90">
        <v>380</v>
      </c>
      <c r="B382" s="91" t="s">
        <v>634</v>
      </c>
      <c r="C382" s="91" t="s">
        <v>653</v>
      </c>
      <c r="D382" s="91" t="s">
        <v>802</v>
      </c>
      <c r="E382" s="91" t="s">
        <v>862</v>
      </c>
      <c r="F382" s="91" t="s">
        <v>537</v>
      </c>
      <c r="G382" s="91">
        <v>19.6</v>
      </c>
      <c r="H382" s="91">
        <v>70664.28</v>
      </c>
      <c r="I382" s="91" t="s">
        <v>1210</v>
      </c>
      <c r="J382" s="91" t="s">
        <v>129</v>
      </c>
      <c r="K382" s="84" t="s">
        <v>1176</v>
      </c>
      <c r="L382" s="84" t="s">
        <v>537</v>
      </c>
      <c r="M382" s="84"/>
      <c r="N382" s="85">
        <v>5102</v>
      </c>
      <c r="O382" s="86"/>
      <c r="P382" s="86"/>
      <c r="Q382" s="86"/>
      <c r="R382" s="86"/>
    </row>
    <row r="383" ht="30" spans="1:18">
      <c r="A383" s="90">
        <v>381</v>
      </c>
      <c r="B383" s="91" t="s">
        <v>634</v>
      </c>
      <c r="C383" s="91" t="s">
        <v>653</v>
      </c>
      <c r="D383" s="91" t="s">
        <v>802</v>
      </c>
      <c r="E383" s="91" t="s">
        <v>1506</v>
      </c>
      <c r="F383" s="91" t="s">
        <v>537</v>
      </c>
      <c r="G383" s="91">
        <v>19.6</v>
      </c>
      <c r="H383" s="91">
        <v>69331.28</v>
      </c>
      <c r="I383" s="91" t="s">
        <v>1210</v>
      </c>
      <c r="J383" s="91" t="s">
        <v>129</v>
      </c>
      <c r="K383" s="84" t="s">
        <v>1176</v>
      </c>
      <c r="L383" s="84" t="s">
        <v>537</v>
      </c>
      <c r="M383" s="84"/>
      <c r="N383" s="85"/>
      <c r="O383" s="86"/>
      <c r="P383" s="86"/>
      <c r="Q383" s="86"/>
      <c r="R383" s="86"/>
    </row>
    <row r="384" ht="30" spans="1:18">
      <c r="A384" s="90">
        <v>382</v>
      </c>
      <c r="B384" s="91" t="s">
        <v>634</v>
      </c>
      <c r="C384" s="91" t="s">
        <v>653</v>
      </c>
      <c r="D384" s="91" t="s">
        <v>802</v>
      </c>
      <c r="E384" s="91" t="s">
        <v>888</v>
      </c>
      <c r="F384" s="91" t="s">
        <v>537</v>
      </c>
      <c r="G384" s="91">
        <v>22.39</v>
      </c>
      <c r="H384" s="91">
        <v>80711.98</v>
      </c>
      <c r="I384" s="91" t="s">
        <v>1210</v>
      </c>
      <c r="J384" s="91" t="s">
        <v>129</v>
      </c>
      <c r="K384" s="84" t="s">
        <v>1176</v>
      </c>
      <c r="L384" s="84" t="s">
        <v>537</v>
      </c>
      <c r="M384" s="84"/>
      <c r="N384" s="85"/>
      <c r="O384" s="86"/>
      <c r="P384" s="86"/>
      <c r="Q384" s="86"/>
      <c r="R384" s="86"/>
    </row>
    <row r="385" ht="30" spans="1:18">
      <c r="A385" s="90">
        <v>383</v>
      </c>
      <c r="B385" s="91" t="s">
        <v>634</v>
      </c>
      <c r="C385" s="91" t="s">
        <v>653</v>
      </c>
      <c r="D385" s="91" t="s">
        <v>802</v>
      </c>
      <c r="E385" s="91" t="s">
        <v>889</v>
      </c>
      <c r="F385" s="91" t="s">
        <v>537</v>
      </c>
      <c r="G385" s="91">
        <v>22.39</v>
      </c>
      <c r="H385" s="91">
        <v>80710.98</v>
      </c>
      <c r="I385" s="91" t="s">
        <v>1210</v>
      </c>
      <c r="J385" s="91" t="s">
        <v>129</v>
      </c>
      <c r="K385" s="84" t="s">
        <v>1176</v>
      </c>
      <c r="L385" s="84" t="s">
        <v>537</v>
      </c>
      <c r="M385" s="84"/>
      <c r="N385" s="85"/>
      <c r="O385" s="86"/>
      <c r="P385" s="86"/>
      <c r="Q385" s="86"/>
      <c r="R385" s="86"/>
    </row>
    <row r="386" ht="30" spans="1:18">
      <c r="A386" s="90">
        <v>384</v>
      </c>
      <c r="B386" s="91" t="s">
        <v>634</v>
      </c>
      <c r="C386" s="91" t="s">
        <v>653</v>
      </c>
      <c r="D386" s="91" t="s">
        <v>802</v>
      </c>
      <c r="E386" s="91" t="s">
        <v>890</v>
      </c>
      <c r="F386" s="91" t="s">
        <v>537</v>
      </c>
      <c r="G386" s="91">
        <v>22.39</v>
      </c>
      <c r="H386" s="91">
        <v>80711.98</v>
      </c>
      <c r="I386" s="91" t="s">
        <v>1210</v>
      </c>
      <c r="J386" s="91" t="s">
        <v>129</v>
      </c>
      <c r="K386" s="84" t="s">
        <v>1176</v>
      </c>
      <c r="L386" s="84" t="s">
        <v>537</v>
      </c>
      <c r="M386" s="84"/>
      <c r="N386" s="85"/>
      <c r="O386" s="86"/>
      <c r="P386" s="86"/>
      <c r="Q386" s="86"/>
      <c r="R386" s="86"/>
    </row>
    <row r="387" ht="30" spans="1:18">
      <c r="A387" s="90">
        <v>385</v>
      </c>
      <c r="B387" s="91" t="s">
        <v>634</v>
      </c>
      <c r="C387" s="91" t="s">
        <v>653</v>
      </c>
      <c r="D387" s="91" t="s">
        <v>802</v>
      </c>
      <c r="E387" s="91" t="s">
        <v>891</v>
      </c>
      <c r="F387" s="91" t="s">
        <v>537</v>
      </c>
      <c r="G387" s="91">
        <v>19.6</v>
      </c>
      <c r="H387" s="91">
        <v>70665.28</v>
      </c>
      <c r="I387" s="91" t="s">
        <v>1210</v>
      </c>
      <c r="J387" s="91" t="s">
        <v>129</v>
      </c>
      <c r="K387" s="84" t="s">
        <v>1176</v>
      </c>
      <c r="L387" s="84" t="s">
        <v>537</v>
      </c>
      <c r="M387" s="84"/>
      <c r="N387" s="85"/>
      <c r="O387" s="86"/>
      <c r="P387" s="86"/>
      <c r="Q387" s="86"/>
      <c r="R387" s="86"/>
    </row>
    <row r="388" ht="30" spans="1:18">
      <c r="A388" s="90">
        <v>386</v>
      </c>
      <c r="B388" s="91" t="s">
        <v>634</v>
      </c>
      <c r="C388" s="91" t="s">
        <v>653</v>
      </c>
      <c r="D388" s="91" t="s">
        <v>802</v>
      </c>
      <c r="E388" s="91" t="s">
        <v>892</v>
      </c>
      <c r="F388" s="91" t="s">
        <v>537</v>
      </c>
      <c r="G388" s="91">
        <v>20.71</v>
      </c>
      <c r="H388" s="91">
        <v>75052.16</v>
      </c>
      <c r="I388" s="91" t="s">
        <v>1210</v>
      </c>
      <c r="J388" s="91" t="s">
        <v>129</v>
      </c>
      <c r="K388" s="84" t="s">
        <v>1176</v>
      </c>
      <c r="L388" s="84" t="s">
        <v>537</v>
      </c>
      <c r="M388" s="84"/>
      <c r="N388" s="85"/>
      <c r="O388" s="86"/>
      <c r="P388" s="86"/>
      <c r="Q388" s="86"/>
      <c r="R388" s="86"/>
    </row>
    <row r="389" ht="30" spans="1:18">
      <c r="A389" s="90">
        <v>387</v>
      </c>
      <c r="B389" s="91" t="s">
        <v>634</v>
      </c>
      <c r="C389" s="91" t="s">
        <v>653</v>
      </c>
      <c r="D389" s="91" t="s">
        <v>802</v>
      </c>
      <c r="E389" s="91" t="s">
        <v>899</v>
      </c>
      <c r="F389" s="91" t="s">
        <v>537</v>
      </c>
      <c r="G389" s="91">
        <v>22.33</v>
      </c>
      <c r="H389" s="91">
        <v>80494.99</v>
      </c>
      <c r="I389" s="91" t="s">
        <v>1210</v>
      </c>
      <c r="J389" s="91" t="s">
        <v>129</v>
      </c>
      <c r="K389" s="84" t="s">
        <v>1176</v>
      </c>
      <c r="L389" s="84" t="s">
        <v>537</v>
      </c>
      <c r="M389" s="84"/>
      <c r="N389" s="85"/>
      <c r="O389" s="86"/>
      <c r="P389" s="86"/>
      <c r="Q389" s="86"/>
      <c r="R389" s="86"/>
    </row>
    <row r="390" ht="30" spans="1:18">
      <c r="A390" s="90">
        <v>388</v>
      </c>
      <c r="B390" s="91" t="s">
        <v>634</v>
      </c>
      <c r="C390" s="91" t="s">
        <v>653</v>
      </c>
      <c r="D390" s="91" t="s">
        <v>802</v>
      </c>
      <c r="E390" s="91" t="s">
        <v>900</v>
      </c>
      <c r="F390" s="91" t="s">
        <v>537</v>
      </c>
      <c r="G390" s="91">
        <v>22.33</v>
      </c>
      <c r="H390" s="91">
        <v>80711.98</v>
      </c>
      <c r="I390" s="91" t="s">
        <v>1210</v>
      </c>
      <c r="J390" s="91" t="s">
        <v>129</v>
      </c>
      <c r="K390" s="84" t="s">
        <v>1176</v>
      </c>
      <c r="L390" s="84" t="s">
        <v>537</v>
      </c>
      <c r="M390" s="84"/>
      <c r="N390" s="85"/>
      <c r="O390" s="86"/>
      <c r="P390" s="86"/>
      <c r="Q390" s="86"/>
      <c r="R390" s="86"/>
    </row>
    <row r="391" ht="30" spans="1:18">
      <c r="A391" s="90">
        <v>389</v>
      </c>
      <c r="B391" s="91" t="s">
        <v>634</v>
      </c>
      <c r="C391" s="91" t="s">
        <v>653</v>
      </c>
      <c r="D391" s="91" t="s">
        <v>802</v>
      </c>
      <c r="E391" s="91" t="s">
        <v>842</v>
      </c>
      <c r="F391" s="91" t="s">
        <v>537</v>
      </c>
      <c r="G391" s="91">
        <v>22.33</v>
      </c>
      <c r="H391" s="91">
        <v>80494.99</v>
      </c>
      <c r="I391" s="91" t="s">
        <v>1210</v>
      </c>
      <c r="J391" s="91" t="s">
        <v>129</v>
      </c>
      <c r="K391" s="84" t="s">
        <v>1176</v>
      </c>
      <c r="L391" s="84" t="s">
        <v>537</v>
      </c>
      <c r="M391" s="84"/>
      <c r="N391" s="85">
        <v>8208</v>
      </c>
      <c r="O391" s="86"/>
      <c r="P391" s="86"/>
      <c r="Q391" s="86"/>
      <c r="R391" s="86"/>
    </row>
    <row r="392" ht="30" spans="1:18">
      <c r="A392" s="90">
        <v>390</v>
      </c>
      <c r="B392" s="91" t="s">
        <v>634</v>
      </c>
      <c r="C392" s="91" t="s">
        <v>653</v>
      </c>
      <c r="D392" s="91" t="s">
        <v>802</v>
      </c>
      <c r="E392" s="91" t="s">
        <v>843</v>
      </c>
      <c r="F392" s="91" t="s">
        <v>537</v>
      </c>
      <c r="G392" s="91">
        <v>22.33</v>
      </c>
      <c r="H392" s="91">
        <v>80494.99</v>
      </c>
      <c r="I392" s="91" t="s">
        <v>1210</v>
      </c>
      <c r="J392" s="91" t="s">
        <v>129</v>
      </c>
      <c r="K392" s="84" t="s">
        <v>1176</v>
      </c>
      <c r="L392" s="84" t="s">
        <v>537</v>
      </c>
      <c r="M392" s="84"/>
      <c r="N392" s="85"/>
      <c r="O392" s="86"/>
      <c r="P392" s="86"/>
      <c r="Q392" s="86"/>
      <c r="R392" s="86"/>
    </row>
    <row r="393" ht="30" spans="1:18">
      <c r="A393" s="90">
        <v>391</v>
      </c>
      <c r="B393" s="91" t="s">
        <v>634</v>
      </c>
      <c r="C393" s="91" t="s">
        <v>653</v>
      </c>
      <c r="D393" s="91" t="s">
        <v>802</v>
      </c>
      <c r="E393" s="91" t="s">
        <v>844</v>
      </c>
      <c r="F393" s="91" t="s">
        <v>537</v>
      </c>
      <c r="G393" s="91">
        <v>22.39</v>
      </c>
      <c r="H393" s="91">
        <v>80711.98</v>
      </c>
      <c r="I393" s="91" t="s">
        <v>1210</v>
      </c>
      <c r="J393" s="91" t="s">
        <v>129</v>
      </c>
      <c r="K393" s="84" t="s">
        <v>1176</v>
      </c>
      <c r="L393" s="84" t="s">
        <v>537</v>
      </c>
      <c r="M393" s="84"/>
      <c r="N393" s="85"/>
      <c r="O393" s="86"/>
      <c r="P393" s="86"/>
      <c r="Q393" s="86"/>
      <c r="R393" s="86"/>
    </row>
    <row r="394" ht="30" spans="1:18">
      <c r="A394" s="90">
        <v>392</v>
      </c>
      <c r="B394" s="91" t="s">
        <v>634</v>
      </c>
      <c r="C394" s="91" t="s">
        <v>653</v>
      </c>
      <c r="D394" s="91" t="s">
        <v>802</v>
      </c>
      <c r="E394" s="91" t="s">
        <v>845</v>
      </c>
      <c r="F394" s="91" t="s">
        <v>537</v>
      </c>
      <c r="G394" s="91">
        <v>20.71</v>
      </c>
      <c r="H394" s="91">
        <v>74661.16</v>
      </c>
      <c r="I394" s="91" t="s">
        <v>1210</v>
      </c>
      <c r="J394" s="91" t="s">
        <v>129</v>
      </c>
      <c r="K394" s="84" t="s">
        <v>1176</v>
      </c>
      <c r="L394" s="84" t="s">
        <v>537</v>
      </c>
      <c r="M394" s="84"/>
      <c r="N394" s="85"/>
      <c r="O394" s="86"/>
      <c r="P394" s="86"/>
      <c r="Q394" s="86"/>
      <c r="R394" s="86"/>
    </row>
    <row r="395" ht="30" spans="1:18">
      <c r="A395" s="90">
        <v>393</v>
      </c>
      <c r="B395" s="91" t="s">
        <v>634</v>
      </c>
      <c r="C395" s="91" t="s">
        <v>653</v>
      </c>
      <c r="D395" s="91" t="s">
        <v>802</v>
      </c>
      <c r="E395" s="91" t="s">
        <v>846</v>
      </c>
      <c r="F395" s="91" t="s">
        <v>537</v>
      </c>
      <c r="G395" s="91">
        <v>20.71</v>
      </c>
      <c r="H395" s="91">
        <v>74661.16</v>
      </c>
      <c r="I395" s="91" t="s">
        <v>1210</v>
      </c>
      <c r="J395" s="91" t="s">
        <v>129</v>
      </c>
      <c r="K395" s="84" t="s">
        <v>1176</v>
      </c>
      <c r="L395" s="84" t="s">
        <v>537</v>
      </c>
      <c r="M395" s="84"/>
      <c r="N395" s="85"/>
      <c r="O395" s="86"/>
      <c r="P395" s="86"/>
      <c r="Q395" s="86"/>
      <c r="R395" s="86"/>
    </row>
    <row r="396" ht="30" spans="1:18">
      <c r="A396" s="90">
        <v>394</v>
      </c>
      <c r="B396" s="91" t="s">
        <v>634</v>
      </c>
      <c r="C396" s="91" t="s">
        <v>653</v>
      </c>
      <c r="D396" s="91" t="s">
        <v>802</v>
      </c>
      <c r="E396" s="91" t="s">
        <v>847</v>
      </c>
      <c r="F396" s="91" t="s">
        <v>537</v>
      </c>
      <c r="G396" s="91">
        <v>19.6</v>
      </c>
      <c r="H396" s="91">
        <v>70664.28</v>
      </c>
      <c r="I396" s="91" t="s">
        <v>1210</v>
      </c>
      <c r="J396" s="91" t="s">
        <v>129</v>
      </c>
      <c r="K396" s="84" t="s">
        <v>1176</v>
      </c>
      <c r="L396" s="84" t="s">
        <v>537</v>
      </c>
      <c r="M396" s="84"/>
      <c r="N396" s="85"/>
      <c r="O396" s="86"/>
      <c r="P396" s="86"/>
      <c r="Q396" s="86"/>
      <c r="R396" s="86"/>
    </row>
    <row r="397" ht="30" spans="1:18">
      <c r="A397" s="90">
        <v>395</v>
      </c>
      <c r="B397" s="91" t="s">
        <v>634</v>
      </c>
      <c r="C397" s="91" t="s">
        <v>653</v>
      </c>
      <c r="D397" s="91" t="s">
        <v>802</v>
      </c>
      <c r="E397" s="91" t="s">
        <v>848</v>
      </c>
      <c r="F397" s="91" t="s">
        <v>537</v>
      </c>
      <c r="G397" s="91">
        <v>19.55</v>
      </c>
      <c r="H397" s="91">
        <v>71816.62</v>
      </c>
      <c r="I397" s="91" t="s">
        <v>1210</v>
      </c>
      <c r="J397" s="91" t="s">
        <v>129</v>
      </c>
      <c r="K397" s="84" t="s">
        <v>1176</v>
      </c>
      <c r="L397" s="84" t="s">
        <v>537</v>
      </c>
      <c r="M397" s="84"/>
      <c r="N397" s="85"/>
      <c r="O397" s="86"/>
      <c r="P397" s="86"/>
      <c r="Q397" s="86"/>
      <c r="R397" s="86"/>
    </row>
    <row r="398" ht="30" spans="1:18">
      <c r="A398" s="90">
        <v>396</v>
      </c>
      <c r="B398" s="91" t="s">
        <v>634</v>
      </c>
      <c r="C398" s="91" t="s">
        <v>653</v>
      </c>
      <c r="D398" s="91" t="s">
        <v>802</v>
      </c>
      <c r="E398" s="91" t="s">
        <v>849</v>
      </c>
      <c r="F398" s="91" t="s">
        <v>537</v>
      </c>
      <c r="G398" s="91">
        <v>19.6</v>
      </c>
      <c r="H398" s="91">
        <v>70664.28</v>
      </c>
      <c r="I398" s="91" t="s">
        <v>1210</v>
      </c>
      <c r="J398" s="91" t="s">
        <v>129</v>
      </c>
      <c r="K398" s="84" t="s">
        <v>1176</v>
      </c>
      <c r="L398" s="84" t="s">
        <v>537</v>
      </c>
      <c r="M398" s="84"/>
      <c r="N398" s="85"/>
      <c r="O398" s="86"/>
      <c r="P398" s="86"/>
      <c r="Q398" s="86"/>
      <c r="R398" s="86"/>
    </row>
    <row r="399" ht="30" spans="1:18">
      <c r="A399" s="90">
        <v>397</v>
      </c>
      <c r="B399" s="91" t="s">
        <v>634</v>
      </c>
      <c r="C399" s="91" t="s">
        <v>653</v>
      </c>
      <c r="D399" s="91" t="s">
        <v>802</v>
      </c>
      <c r="E399" s="91" t="s">
        <v>850</v>
      </c>
      <c r="F399" s="91" t="s">
        <v>537</v>
      </c>
      <c r="G399" s="91">
        <v>19.6</v>
      </c>
      <c r="H399" s="91">
        <v>70664.28</v>
      </c>
      <c r="I399" s="91" t="s">
        <v>1210</v>
      </c>
      <c r="J399" s="91" t="s">
        <v>129</v>
      </c>
      <c r="K399" s="84" t="s">
        <v>1176</v>
      </c>
      <c r="L399" s="84" t="s">
        <v>537</v>
      </c>
      <c r="M399" s="84"/>
      <c r="N399" s="85"/>
      <c r="O399" s="86"/>
      <c r="P399" s="86"/>
      <c r="Q399" s="86"/>
      <c r="R399" s="86"/>
    </row>
    <row r="400" ht="30" spans="1:18">
      <c r="A400" s="90">
        <v>398</v>
      </c>
      <c r="B400" s="91" t="s">
        <v>634</v>
      </c>
      <c r="C400" s="91" t="s">
        <v>653</v>
      </c>
      <c r="D400" s="91" t="s">
        <v>802</v>
      </c>
      <c r="E400" s="91" t="s">
        <v>1185</v>
      </c>
      <c r="F400" s="91" t="s">
        <v>537</v>
      </c>
      <c r="G400" s="91">
        <v>539.33</v>
      </c>
      <c r="H400" s="91">
        <v>1600200</v>
      </c>
      <c r="I400" s="91" t="s">
        <v>1137</v>
      </c>
      <c r="J400" s="91" t="s">
        <v>1356</v>
      </c>
      <c r="K400" s="84" t="s">
        <v>1176</v>
      </c>
      <c r="L400" s="84"/>
      <c r="M400" s="84"/>
      <c r="N400" s="85"/>
      <c r="O400" s="86"/>
      <c r="P400" s="86"/>
      <c r="Q400" s="86"/>
      <c r="R400" s="86"/>
    </row>
    <row r="401" ht="30" spans="1:18">
      <c r="A401" s="90">
        <v>399</v>
      </c>
      <c r="B401" s="91" t="s">
        <v>634</v>
      </c>
      <c r="C401" s="91" t="s">
        <v>653</v>
      </c>
      <c r="D401" s="91" t="s">
        <v>1507</v>
      </c>
      <c r="E401" s="91" t="s">
        <v>444</v>
      </c>
      <c r="F401" s="91" t="s">
        <v>537</v>
      </c>
      <c r="G401" s="91">
        <v>186.83</v>
      </c>
      <c r="H401" s="91">
        <v>1044766.05</v>
      </c>
      <c r="I401" s="91" t="s">
        <v>692</v>
      </c>
      <c r="J401" s="91" t="s">
        <v>507</v>
      </c>
      <c r="K401" s="84" t="s">
        <v>1200</v>
      </c>
      <c r="L401" s="84" t="s">
        <v>537</v>
      </c>
      <c r="M401" s="84"/>
      <c r="N401" s="85"/>
      <c r="O401" s="86"/>
      <c r="P401" s="86"/>
      <c r="Q401" s="86"/>
      <c r="R401" s="86"/>
    </row>
    <row r="402" ht="30" spans="1:18">
      <c r="A402" s="90">
        <v>400</v>
      </c>
      <c r="B402" s="91" t="s">
        <v>634</v>
      </c>
      <c r="C402" s="91" t="s">
        <v>653</v>
      </c>
      <c r="D402" s="91" t="s">
        <v>1507</v>
      </c>
      <c r="E402" s="91" t="s">
        <v>1508</v>
      </c>
      <c r="F402" s="91" t="s">
        <v>537</v>
      </c>
      <c r="G402" s="91">
        <v>728.52</v>
      </c>
      <c r="H402" s="91">
        <v>4714993.4</v>
      </c>
      <c r="I402" s="91" t="s">
        <v>1137</v>
      </c>
      <c r="J402" s="91" t="s">
        <v>507</v>
      </c>
      <c r="K402" s="84" t="s">
        <v>1200</v>
      </c>
      <c r="L402" s="84"/>
      <c r="M402" s="84"/>
      <c r="N402" s="85"/>
      <c r="O402" s="86"/>
      <c r="P402" s="86"/>
      <c r="Q402" s="86"/>
      <c r="R402" s="86"/>
    </row>
    <row r="403" ht="30" spans="1:18">
      <c r="A403" s="90">
        <v>401</v>
      </c>
      <c r="B403" s="91" t="s">
        <v>634</v>
      </c>
      <c r="C403" s="91" t="s">
        <v>653</v>
      </c>
      <c r="D403" s="91" t="s">
        <v>1507</v>
      </c>
      <c r="E403" s="91" t="s">
        <v>433</v>
      </c>
      <c r="F403" s="91" t="s">
        <v>537</v>
      </c>
      <c r="G403" s="91">
        <v>231.43</v>
      </c>
      <c r="H403" s="91">
        <v>1038351.7</v>
      </c>
      <c r="I403" s="91" t="s">
        <v>692</v>
      </c>
      <c r="J403" s="91" t="s">
        <v>507</v>
      </c>
      <c r="K403" s="84" t="s">
        <v>1200</v>
      </c>
      <c r="L403" s="84" t="s">
        <v>537</v>
      </c>
      <c r="M403" s="84"/>
      <c r="N403" s="85"/>
      <c r="O403" s="86"/>
      <c r="P403" s="86"/>
      <c r="Q403" s="86"/>
      <c r="R403" s="86"/>
    </row>
    <row r="404" ht="45" spans="1:18">
      <c r="A404" s="90">
        <v>402</v>
      </c>
      <c r="B404" s="91" t="s">
        <v>634</v>
      </c>
      <c r="C404" s="91" t="s">
        <v>653</v>
      </c>
      <c r="D404" s="91" t="s">
        <v>667</v>
      </c>
      <c r="E404" s="91" t="s">
        <v>450</v>
      </c>
      <c r="F404" s="91" t="s">
        <v>537</v>
      </c>
      <c r="G404" s="91">
        <v>134.27</v>
      </c>
      <c r="H404" s="91">
        <v>492323.33</v>
      </c>
      <c r="I404" s="91" t="s">
        <v>692</v>
      </c>
      <c r="J404" s="91" t="s">
        <v>252</v>
      </c>
      <c r="K404" s="84" t="s">
        <v>1200</v>
      </c>
      <c r="L404" s="84" t="s">
        <v>537</v>
      </c>
      <c r="M404" s="84"/>
      <c r="N404" s="85"/>
      <c r="O404" s="86"/>
      <c r="P404" s="86"/>
      <c r="Q404" s="86"/>
      <c r="R404" s="86"/>
    </row>
    <row r="405" ht="30" spans="1:18">
      <c r="A405" s="90">
        <v>403</v>
      </c>
      <c r="B405" s="91" t="s">
        <v>634</v>
      </c>
      <c r="C405" s="91" t="s">
        <v>653</v>
      </c>
      <c r="D405" s="91" t="s">
        <v>667</v>
      </c>
      <c r="E405" s="91" t="s">
        <v>1509</v>
      </c>
      <c r="F405" s="91" t="s">
        <v>538</v>
      </c>
      <c r="G405" s="91">
        <v>102.14</v>
      </c>
      <c r="H405" s="91">
        <v>155252.8</v>
      </c>
      <c r="I405" s="91" t="s">
        <v>692</v>
      </c>
      <c r="J405" s="91" t="s">
        <v>129</v>
      </c>
      <c r="K405" s="84" t="s">
        <v>1200</v>
      </c>
      <c r="L405" s="84" t="s">
        <v>537</v>
      </c>
      <c r="M405" s="84"/>
      <c r="N405" s="85"/>
      <c r="O405" s="86"/>
      <c r="P405" s="86"/>
      <c r="Q405" s="86"/>
      <c r="R405" s="86"/>
    </row>
    <row r="406" ht="30" spans="1:18">
      <c r="A406" s="90">
        <v>404</v>
      </c>
      <c r="B406" s="91" t="s">
        <v>634</v>
      </c>
      <c r="C406" s="91" t="s">
        <v>653</v>
      </c>
      <c r="D406" s="91" t="s">
        <v>667</v>
      </c>
      <c r="E406" s="91" t="s">
        <v>1510</v>
      </c>
      <c r="F406" s="91" t="s">
        <v>538</v>
      </c>
      <c r="G406" s="91">
        <v>26.54</v>
      </c>
      <c r="H406" s="91">
        <v>40340.8</v>
      </c>
      <c r="I406" s="91" t="s">
        <v>692</v>
      </c>
      <c r="J406" s="91" t="s">
        <v>129</v>
      </c>
      <c r="K406" s="84" t="s">
        <v>1200</v>
      </c>
      <c r="L406" s="84" t="s">
        <v>537</v>
      </c>
      <c r="M406" s="84"/>
      <c r="N406" s="85">
        <v>5570</v>
      </c>
      <c r="O406" s="86"/>
      <c r="P406" s="86"/>
      <c r="Q406" s="86"/>
      <c r="R406" s="86"/>
    </row>
    <row r="407" ht="30" spans="1:18">
      <c r="A407" s="90">
        <v>405</v>
      </c>
      <c r="B407" s="91" t="s">
        <v>634</v>
      </c>
      <c r="C407" s="91" t="s">
        <v>653</v>
      </c>
      <c r="D407" s="91" t="s">
        <v>667</v>
      </c>
      <c r="E407" s="91" t="s">
        <v>1511</v>
      </c>
      <c r="F407" s="91" t="s">
        <v>538</v>
      </c>
      <c r="G407" s="91">
        <v>102.14</v>
      </c>
      <c r="H407" s="91">
        <v>155252.8</v>
      </c>
      <c r="I407" s="91" t="s">
        <v>692</v>
      </c>
      <c r="J407" s="91" t="s">
        <v>129</v>
      </c>
      <c r="K407" s="84" t="s">
        <v>1200</v>
      </c>
      <c r="L407" s="84" t="s">
        <v>537</v>
      </c>
      <c r="M407" s="84"/>
      <c r="N407" s="85"/>
      <c r="O407" s="86"/>
      <c r="P407" s="86"/>
      <c r="Q407" s="86"/>
      <c r="R407" s="86"/>
    </row>
    <row r="408" ht="30" spans="1:18">
      <c r="A408" s="90">
        <v>406</v>
      </c>
      <c r="B408" s="91" t="s">
        <v>634</v>
      </c>
      <c r="C408" s="91" t="s">
        <v>653</v>
      </c>
      <c r="D408" s="91" t="s">
        <v>667</v>
      </c>
      <c r="E408" s="91" t="s">
        <v>1512</v>
      </c>
      <c r="F408" s="91" t="s">
        <v>538</v>
      </c>
      <c r="G408" s="91">
        <v>38.69</v>
      </c>
      <c r="H408" s="91">
        <v>58808.8</v>
      </c>
      <c r="I408" s="91" t="s">
        <v>692</v>
      </c>
      <c r="J408" s="91" t="s">
        <v>129</v>
      </c>
      <c r="K408" s="84" t="s">
        <v>1200</v>
      </c>
      <c r="L408" s="84" t="s">
        <v>537</v>
      </c>
      <c r="M408" s="84"/>
      <c r="N408" s="85"/>
      <c r="O408" s="86"/>
      <c r="P408" s="86"/>
      <c r="Q408" s="86"/>
      <c r="R408" s="86"/>
    </row>
    <row r="409" ht="30" spans="1:18">
      <c r="A409" s="90">
        <v>407</v>
      </c>
      <c r="B409" s="91" t="s">
        <v>634</v>
      </c>
      <c r="C409" s="91" t="s">
        <v>653</v>
      </c>
      <c r="D409" s="91" t="s">
        <v>667</v>
      </c>
      <c r="E409" s="91" t="s">
        <v>1513</v>
      </c>
      <c r="F409" s="91" t="s">
        <v>538</v>
      </c>
      <c r="G409" s="91">
        <v>38.69</v>
      </c>
      <c r="H409" s="91">
        <v>58808.8</v>
      </c>
      <c r="I409" s="91" t="s">
        <v>692</v>
      </c>
      <c r="J409" s="91" t="s">
        <v>129</v>
      </c>
      <c r="K409" s="84" t="s">
        <v>1200</v>
      </c>
      <c r="L409" s="84" t="s">
        <v>537</v>
      </c>
      <c r="M409" s="84"/>
      <c r="N409" s="85">
        <v>9006</v>
      </c>
      <c r="O409" s="86"/>
      <c r="P409" s="86"/>
      <c r="Q409" s="86"/>
      <c r="R409" s="86"/>
    </row>
    <row r="410" ht="30" spans="1:18">
      <c r="A410" s="90">
        <v>408</v>
      </c>
      <c r="B410" s="91" t="s">
        <v>634</v>
      </c>
      <c r="C410" s="91" t="s">
        <v>653</v>
      </c>
      <c r="D410" s="91" t="s">
        <v>667</v>
      </c>
      <c r="E410" s="91" t="s">
        <v>1514</v>
      </c>
      <c r="F410" s="91" t="s">
        <v>538</v>
      </c>
      <c r="G410" s="91">
        <v>38.69</v>
      </c>
      <c r="H410" s="91">
        <v>58808.8</v>
      </c>
      <c r="I410" s="91" t="s">
        <v>692</v>
      </c>
      <c r="J410" s="91" t="s">
        <v>129</v>
      </c>
      <c r="K410" s="84" t="s">
        <v>1200</v>
      </c>
      <c r="L410" s="84" t="s">
        <v>537</v>
      </c>
      <c r="M410" s="84"/>
      <c r="N410" s="85"/>
      <c r="O410" s="86"/>
      <c r="P410" s="86"/>
      <c r="Q410" s="86"/>
      <c r="R410" s="86"/>
    </row>
    <row r="411" ht="45" spans="1:18">
      <c r="A411" s="90">
        <v>409</v>
      </c>
      <c r="B411" s="91" t="s">
        <v>634</v>
      </c>
      <c r="C411" s="91" t="s">
        <v>653</v>
      </c>
      <c r="D411" s="91" t="s">
        <v>1515</v>
      </c>
      <c r="E411" s="91" t="s">
        <v>1516</v>
      </c>
      <c r="F411" s="91" t="s">
        <v>537</v>
      </c>
      <c r="G411" s="91">
        <v>2000</v>
      </c>
      <c r="H411" s="91">
        <v>576430.51</v>
      </c>
      <c r="I411" s="91" t="s">
        <v>692</v>
      </c>
      <c r="J411" s="91" t="s">
        <v>1356</v>
      </c>
      <c r="K411" s="84" t="s">
        <v>1183</v>
      </c>
      <c r="L411" s="84"/>
      <c r="M411" s="84"/>
      <c r="N411" s="85"/>
      <c r="O411" s="86"/>
      <c r="P411" s="86"/>
      <c r="Q411" s="86"/>
      <c r="R411" s="86"/>
    </row>
    <row r="412" ht="30" spans="1:18">
      <c r="A412" s="90">
        <v>410</v>
      </c>
      <c r="B412" s="91" t="s">
        <v>634</v>
      </c>
      <c r="C412" s="91" t="s">
        <v>653</v>
      </c>
      <c r="D412" s="91" t="s">
        <v>1515</v>
      </c>
      <c r="E412" s="91" t="s">
        <v>459</v>
      </c>
      <c r="F412" s="91" t="s">
        <v>537</v>
      </c>
      <c r="G412" s="91">
        <v>109.44</v>
      </c>
      <c r="H412" s="91">
        <v>833521.01</v>
      </c>
      <c r="I412" s="91" t="s">
        <v>692</v>
      </c>
      <c r="J412" s="91" t="s">
        <v>507</v>
      </c>
      <c r="K412" s="84" t="s">
        <v>1183</v>
      </c>
      <c r="L412" s="84" t="s">
        <v>537</v>
      </c>
      <c r="M412" s="84"/>
      <c r="N412" s="85"/>
      <c r="O412" s="86"/>
      <c r="P412" s="86"/>
      <c r="Q412" s="86"/>
      <c r="R412" s="86"/>
    </row>
    <row r="413" ht="30" spans="1:18">
      <c r="A413" s="90">
        <v>411</v>
      </c>
      <c r="B413" s="91" t="s">
        <v>634</v>
      </c>
      <c r="C413" s="91" t="s">
        <v>653</v>
      </c>
      <c r="D413" s="91" t="s">
        <v>1517</v>
      </c>
      <c r="E413" s="91" t="s">
        <v>1518</v>
      </c>
      <c r="F413" s="91" t="s">
        <v>537</v>
      </c>
      <c r="G413" s="91">
        <v>280.22</v>
      </c>
      <c r="H413" s="91">
        <v>1224709</v>
      </c>
      <c r="I413" s="91" t="s">
        <v>1137</v>
      </c>
      <c r="J413" s="91" t="s">
        <v>252</v>
      </c>
      <c r="K413" s="84" t="s">
        <v>1183</v>
      </c>
      <c r="L413" s="84"/>
      <c r="M413" s="84"/>
      <c r="N413" s="85"/>
      <c r="O413" s="86"/>
      <c r="P413" s="86"/>
      <c r="Q413" s="86"/>
      <c r="R413" s="86"/>
    </row>
    <row r="414" ht="45" spans="1:18">
      <c r="A414" s="90">
        <v>412</v>
      </c>
      <c r="B414" s="91" t="s">
        <v>634</v>
      </c>
      <c r="C414" s="91" t="s">
        <v>635</v>
      </c>
      <c r="D414" s="91" t="s">
        <v>640</v>
      </c>
      <c r="E414" s="91" t="s">
        <v>1519</v>
      </c>
      <c r="F414" s="91" t="s">
        <v>537</v>
      </c>
      <c r="G414" s="91">
        <v>1647</v>
      </c>
      <c r="H414" s="91">
        <v>4848538.8</v>
      </c>
      <c r="I414" s="91" t="s">
        <v>1210</v>
      </c>
      <c r="J414" s="91" t="s">
        <v>507</v>
      </c>
      <c r="K414" s="84" t="s">
        <v>1183</v>
      </c>
      <c r="L414" s="84"/>
      <c r="M414" s="84"/>
      <c r="N414" s="85">
        <v>8170</v>
      </c>
      <c r="O414" s="86"/>
      <c r="P414" s="86"/>
      <c r="Q414" s="86"/>
      <c r="R414" s="86"/>
    </row>
    <row r="415" ht="60" spans="1:18">
      <c r="A415" s="90">
        <v>413</v>
      </c>
      <c r="B415" s="91" t="s">
        <v>634</v>
      </c>
      <c r="C415" s="91" t="s">
        <v>635</v>
      </c>
      <c r="D415" s="91" t="s">
        <v>640</v>
      </c>
      <c r="E415" s="91" t="s">
        <v>1520</v>
      </c>
      <c r="F415" s="91" t="s">
        <v>537</v>
      </c>
      <c r="G415" s="91">
        <v>60</v>
      </c>
      <c r="H415" s="91">
        <v>319531</v>
      </c>
      <c r="I415" s="91" t="s">
        <v>692</v>
      </c>
      <c r="J415" s="91" t="s">
        <v>507</v>
      </c>
      <c r="K415" s="84" t="s">
        <v>1183</v>
      </c>
      <c r="L415" s="84" t="s">
        <v>537</v>
      </c>
      <c r="M415" s="84"/>
      <c r="N415" s="85"/>
      <c r="O415" s="86"/>
      <c r="P415" s="86"/>
      <c r="Q415" s="86"/>
      <c r="R415" s="86"/>
    </row>
    <row r="416" ht="60" spans="1:18">
      <c r="A416" s="90">
        <v>414</v>
      </c>
      <c r="B416" s="91" t="s">
        <v>634</v>
      </c>
      <c r="C416" s="91" t="s">
        <v>635</v>
      </c>
      <c r="D416" s="91" t="s">
        <v>640</v>
      </c>
      <c r="E416" s="91" t="s">
        <v>901</v>
      </c>
      <c r="F416" s="91" t="s">
        <v>537</v>
      </c>
      <c r="G416" s="91">
        <v>136</v>
      </c>
      <c r="H416" s="91">
        <v>1141462</v>
      </c>
      <c r="I416" s="91" t="s">
        <v>1210</v>
      </c>
      <c r="J416" s="91" t="s">
        <v>507</v>
      </c>
      <c r="K416" s="84" t="s">
        <v>1183</v>
      </c>
      <c r="L416" s="84" t="s">
        <v>537</v>
      </c>
      <c r="M416" s="84"/>
      <c r="N416" s="85">
        <v>21200</v>
      </c>
      <c r="O416" s="86"/>
      <c r="P416" s="86"/>
      <c r="Q416" s="86"/>
      <c r="R416" s="86"/>
    </row>
    <row r="417" ht="45" spans="1:18">
      <c r="A417" s="90">
        <v>415</v>
      </c>
      <c r="B417" s="91" t="s">
        <v>634</v>
      </c>
      <c r="C417" s="91" t="s">
        <v>635</v>
      </c>
      <c r="D417" s="91" t="s">
        <v>640</v>
      </c>
      <c r="E417" s="91" t="s">
        <v>1521</v>
      </c>
      <c r="F417" s="91" t="s">
        <v>538</v>
      </c>
      <c r="G417" s="91">
        <v>233.25</v>
      </c>
      <c r="H417" s="91">
        <v>2040224</v>
      </c>
      <c r="I417" s="91" t="s">
        <v>692</v>
      </c>
      <c r="J417" s="91" t="s">
        <v>507</v>
      </c>
      <c r="K417" s="84" t="s">
        <v>1183</v>
      </c>
      <c r="L417" s="84" t="s">
        <v>537</v>
      </c>
      <c r="M417" s="84"/>
      <c r="N417" s="85">
        <v>21200</v>
      </c>
      <c r="O417" s="86"/>
      <c r="P417" s="86"/>
      <c r="Q417" s="86"/>
      <c r="R417" s="86"/>
    </row>
    <row r="418" ht="45" spans="1:18">
      <c r="A418" s="90">
        <v>416</v>
      </c>
      <c r="B418" s="91" t="s">
        <v>634</v>
      </c>
      <c r="C418" s="91" t="s">
        <v>635</v>
      </c>
      <c r="D418" s="91" t="s">
        <v>640</v>
      </c>
      <c r="E418" s="91" t="s">
        <v>1521</v>
      </c>
      <c r="F418" s="91" t="s">
        <v>538</v>
      </c>
      <c r="G418" s="91">
        <v>74.06</v>
      </c>
      <c r="H418" s="91">
        <v>647797.83</v>
      </c>
      <c r="I418" s="91" t="s">
        <v>692</v>
      </c>
      <c r="J418" s="91" t="s">
        <v>507</v>
      </c>
      <c r="K418" s="84" t="s">
        <v>1183</v>
      </c>
      <c r="L418" s="84" t="s">
        <v>537</v>
      </c>
      <c r="M418" s="84"/>
      <c r="N418" s="85">
        <v>21200</v>
      </c>
      <c r="O418" s="86"/>
      <c r="P418" s="86"/>
      <c r="Q418" s="86"/>
      <c r="R418" s="86"/>
    </row>
    <row r="419" ht="45" spans="1:18">
      <c r="A419" s="90">
        <v>417</v>
      </c>
      <c r="B419" s="91" t="s">
        <v>634</v>
      </c>
      <c r="C419" s="91" t="s">
        <v>635</v>
      </c>
      <c r="D419" s="91" t="s">
        <v>640</v>
      </c>
      <c r="E419" s="91" t="s">
        <v>1521</v>
      </c>
      <c r="F419" s="91" t="s">
        <v>538</v>
      </c>
      <c r="G419" s="91">
        <v>121.34</v>
      </c>
      <c r="H419" s="91">
        <v>1061354</v>
      </c>
      <c r="I419" s="91" t="s">
        <v>692</v>
      </c>
      <c r="J419" s="91" t="s">
        <v>507</v>
      </c>
      <c r="K419" s="84" t="s">
        <v>1183</v>
      </c>
      <c r="L419" s="84" t="s">
        <v>537</v>
      </c>
      <c r="M419" s="84"/>
      <c r="N419" s="104">
        <v>1845</v>
      </c>
      <c r="O419" s="86"/>
      <c r="P419" s="86"/>
      <c r="Q419" s="86"/>
      <c r="R419" s="86"/>
    </row>
    <row r="420" ht="60" spans="1:18">
      <c r="A420" s="90">
        <v>418</v>
      </c>
      <c r="B420" s="91" t="s">
        <v>634</v>
      </c>
      <c r="C420" s="91" t="s">
        <v>635</v>
      </c>
      <c r="D420" s="91" t="s">
        <v>1522</v>
      </c>
      <c r="E420" s="91" t="s">
        <v>1523</v>
      </c>
      <c r="F420" s="91" t="s">
        <v>538</v>
      </c>
      <c r="G420" s="91">
        <v>190.31</v>
      </c>
      <c r="H420" s="91">
        <v>560600</v>
      </c>
      <c r="I420" s="91" t="s">
        <v>692</v>
      </c>
      <c r="J420" s="91" t="s">
        <v>507</v>
      </c>
      <c r="K420" s="84" t="s">
        <v>1183</v>
      </c>
      <c r="L420" s="84" t="s">
        <v>537</v>
      </c>
      <c r="M420" s="84"/>
      <c r="N420" s="104">
        <v>1845</v>
      </c>
      <c r="O420" s="86"/>
      <c r="P420" s="86"/>
      <c r="Q420" s="86"/>
      <c r="R420" s="86"/>
    </row>
    <row r="421" ht="60" spans="1:18">
      <c r="A421" s="90">
        <v>419</v>
      </c>
      <c r="B421" s="91" t="s">
        <v>634</v>
      </c>
      <c r="C421" s="91" t="s">
        <v>635</v>
      </c>
      <c r="D421" s="91" t="s">
        <v>1522</v>
      </c>
      <c r="E421" s="91" t="s">
        <v>1524</v>
      </c>
      <c r="F421" s="91" t="s">
        <v>538</v>
      </c>
      <c r="G421" s="91">
        <v>154.63</v>
      </c>
      <c r="H421" s="91">
        <v>1700930</v>
      </c>
      <c r="I421" s="91" t="s">
        <v>1137</v>
      </c>
      <c r="J421" s="91" t="s">
        <v>507</v>
      </c>
      <c r="K421" s="84" t="s">
        <v>1183</v>
      </c>
      <c r="L421" s="84" t="s">
        <v>537</v>
      </c>
      <c r="M421" s="84"/>
      <c r="N421" s="85">
        <v>11200</v>
      </c>
      <c r="O421" s="86"/>
      <c r="P421" s="86"/>
      <c r="Q421" s="86"/>
      <c r="R421" s="86"/>
    </row>
    <row r="422" ht="60" spans="1:18">
      <c r="A422" s="90">
        <v>420</v>
      </c>
      <c r="B422" s="91" t="s">
        <v>634</v>
      </c>
      <c r="C422" s="91" t="s">
        <v>635</v>
      </c>
      <c r="D422" s="91" t="s">
        <v>1522</v>
      </c>
      <c r="E422" s="91" t="s">
        <v>1525</v>
      </c>
      <c r="F422" s="91" t="s">
        <v>538</v>
      </c>
      <c r="G422" s="91">
        <v>145.97</v>
      </c>
      <c r="H422" s="91">
        <v>1605670</v>
      </c>
      <c r="I422" s="91" t="s">
        <v>1137</v>
      </c>
      <c r="J422" s="91" t="s">
        <v>507</v>
      </c>
      <c r="K422" s="84" t="s">
        <v>1183</v>
      </c>
      <c r="L422" s="84" t="s">
        <v>537</v>
      </c>
      <c r="M422" s="84"/>
      <c r="N422" s="85">
        <v>5323</v>
      </c>
      <c r="O422" s="86"/>
      <c r="P422" s="86"/>
      <c r="Q422" s="86"/>
      <c r="R422" s="86"/>
    </row>
    <row r="423" ht="60" spans="1:18">
      <c r="A423" s="90">
        <v>421</v>
      </c>
      <c r="B423" s="91" t="s">
        <v>634</v>
      </c>
      <c r="C423" s="91" t="s">
        <v>635</v>
      </c>
      <c r="D423" s="91" t="s">
        <v>1522</v>
      </c>
      <c r="E423" s="91" t="s">
        <v>1526</v>
      </c>
      <c r="F423" s="91" t="s">
        <v>538</v>
      </c>
      <c r="G423" s="91">
        <v>143.55</v>
      </c>
      <c r="H423" s="91">
        <v>1579050</v>
      </c>
      <c r="I423" s="91" t="s">
        <v>1137</v>
      </c>
      <c r="J423" s="91" t="s">
        <v>507</v>
      </c>
      <c r="K423" s="84" t="s">
        <v>1183</v>
      </c>
      <c r="L423" s="84" t="s">
        <v>537</v>
      </c>
      <c r="M423" s="84"/>
      <c r="N423" s="85">
        <v>13305</v>
      </c>
      <c r="O423" s="86"/>
      <c r="P423" s="86"/>
      <c r="Q423" s="86"/>
      <c r="R423" s="86"/>
    </row>
    <row r="424" ht="60" spans="1:18">
      <c r="A424" s="90">
        <v>422</v>
      </c>
      <c r="B424" s="91" t="s">
        <v>634</v>
      </c>
      <c r="C424" s="91" t="s">
        <v>635</v>
      </c>
      <c r="D424" s="91" t="s">
        <v>1522</v>
      </c>
      <c r="E424" s="91" t="s">
        <v>1527</v>
      </c>
      <c r="F424" s="91" t="s">
        <v>538</v>
      </c>
      <c r="G424" s="91">
        <v>86.84</v>
      </c>
      <c r="H424" s="91">
        <v>416556</v>
      </c>
      <c r="I424" s="91" t="s">
        <v>692</v>
      </c>
      <c r="J424" s="91" t="s">
        <v>507</v>
      </c>
      <c r="K424" s="84" t="s">
        <v>1183</v>
      </c>
      <c r="L424" s="84" t="s">
        <v>537</v>
      </c>
      <c r="M424" s="84"/>
      <c r="N424" s="85"/>
      <c r="O424" s="86"/>
      <c r="P424" s="86"/>
      <c r="Q424" s="86"/>
      <c r="R424" s="86"/>
    </row>
    <row r="425" ht="60" spans="1:18">
      <c r="A425" s="90">
        <v>423</v>
      </c>
      <c r="B425" s="91" t="s">
        <v>634</v>
      </c>
      <c r="C425" s="91" t="s">
        <v>635</v>
      </c>
      <c r="D425" s="91" t="s">
        <v>1522</v>
      </c>
      <c r="E425" s="91" t="s">
        <v>1528</v>
      </c>
      <c r="F425" s="91" t="s">
        <v>538</v>
      </c>
      <c r="G425" s="91">
        <v>97.53</v>
      </c>
      <c r="H425" s="91">
        <v>455270</v>
      </c>
      <c r="I425" s="91" t="s">
        <v>692</v>
      </c>
      <c r="J425" s="91" t="s">
        <v>507</v>
      </c>
      <c r="K425" s="84" t="s">
        <v>1183</v>
      </c>
      <c r="L425" s="84" t="s">
        <v>537</v>
      </c>
      <c r="M425" s="84"/>
      <c r="N425" s="85"/>
      <c r="O425" s="86"/>
      <c r="P425" s="86"/>
      <c r="Q425" s="86"/>
      <c r="R425" s="86"/>
    </row>
    <row r="426" ht="60" spans="1:18">
      <c r="A426" s="90">
        <v>424</v>
      </c>
      <c r="B426" s="91" t="s">
        <v>634</v>
      </c>
      <c r="C426" s="91" t="s">
        <v>635</v>
      </c>
      <c r="D426" s="91" t="s">
        <v>1522</v>
      </c>
      <c r="E426" s="91" t="s">
        <v>1529</v>
      </c>
      <c r="F426" s="91" t="s">
        <v>538</v>
      </c>
      <c r="G426" s="91">
        <v>88.05</v>
      </c>
      <c r="H426" s="91">
        <v>409256</v>
      </c>
      <c r="I426" s="91" t="s">
        <v>692</v>
      </c>
      <c r="J426" s="91" t="s">
        <v>507</v>
      </c>
      <c r="K426" s="84" t="s">
        <v>1183</v>
      </c>
      <c r="L426" s="84" t="s">
        <v>537</v>
      </c>
      <c r="M426" s="84"/>
      <c r="N426" s="85"/>
      <c r="O426" s="86"/>
      <c r="P426" s="86"/>
      <c r="Q426" s="86"/>
      <c r="R426" s="86"/>
    </row>
    <row r="427" ht="60" spans="1:18">
      <c r="A427" s="90">
        <v>425</v>
      </c>
      <c r="B427" s="91" t="s">
        <v>634</v>
      </c>
      <c r="C427" s="91" t="s">
        <v>635</v>
      </c>
      <c r="D427" s="91" t="s">
        <v>1522</v>
      </c>
      <c r="E427" s="91" t="s">
        <v>1530</v>
      </c>
      <c r="F427" s="91" t="s">
        <v>538</v>
      </c>
      <c r="G427" s="91">
        <v>97.53</v>
      </c>
      <c r="H427" s="91">
        <v>469901</v>
      </c>
      <c r="I427" s="91" t="s">
        <v>692</v>
      </c>
      <c r="J427" s="91" t="s">
        <v>507</v>
      </c>
      <c r="K427" s="84" t="s">
        <v>1183</v>
      </c>
      <c r="L427" s="84" t="s">
        <v>537</v>
      </c>
      <c r="M427" s="84"/>
      <c r="N427" s="85"/>
      <c r="O427" s="86"/>
      <c r="P427" s="86"/>
      <c r="Q427" s="86"/>
      <c r="R427" s="86"/>
    </row>
    <row r="428" ht="60" spans="1:18">
      <c r="A428" s="90">
        <v>426</v>
      </c>
      <c r="B428" s="91" t="s">
        <v>634</v>
      </c>
      <c r="C428" s="91" t="s">
        <v>635</v>
      </c>
      <c r="D428" s="91" t="s">
        <v>1522</v>
      </c>
      <c r="E428" s="91" t="s">
        <v>1531</v>
      </c>
      <c r="F428" s="91" t="s">
        <v>538</v>
      </c>
      <c r="G428" s="91">
        <v>97.86</v>
      </c>
      <c r="H428" s="91">
        <v>474425</v>
      </c>
      <c r="I428" s="91" t="s">
        <v>692</v>
      </c>
      <c r="J428" s="91" t="s">
        <v>507</v>
      </c>
      <c r="K428" s="84" t="s">
        <v>1183</v>
      </c>
      <c r="L428" s="84" t="s">
        <v>537</v>
      </c>
      <c r="M428" s="84"/>
      <c r="N428" s="85"/>
      <c r="O428" s="86"/>
      <c r="P428" s="86"/>
      <c r="Q428" s="86"/>
      <c r="R428" s="86"/>
    </row>
    <row r="429" ht="60" spans="1:18">
      <c r="A429" s="90">
        <v>427</v>
      </c>
      <c r="B429" s="91" t="s">
        <v>634</v>
      </c>
      <c r="C429" s="91" t="s">
        <v>635</v>
      </c>
      <c r="D429" s="91" t="s">
        <v>1522</v>
      </c>
      <c r="E429" s="91" t="s">
        <v>1532</v>
      </c>
      <c r="F429" s="91" t="s">
        <v>538</v>
      </c>
      <c r="G429" s="91">
        <v>87.74</v>
      </c>
      <c r="H429" s="91">
        <v>451686</v>
      </c>
      <c r="I429" s="91" t="s">
        <v>692</v>
      </c>
      <c r="J429" s="91" t="s">
        <v>507</v>
      </c>
      <c r="K429" s="84" t="s">
        <v>1183</v>
      </c>
      <c r="L429" s="84" t="s">
        <v>537</v>
      </c>
      <c r="M429" s="84"/>
      <c r="N429" s="85"/>
      <c r="O429" s="86"/>
      <c r="P429" s="86"/>
      <c r="Q429" s="86"/>
      <c r="R429" s="86"/>
    </row>
    <row r="430" ht="60" spans="1:18">
      <c r="A430" s="90">
        <v>428</v>
      </c>
      <c r="B430" s="91" t="s">
        <v>634</v>
      </c>
      <c r="C430" s="91" t="s">
        <v>635</v>
      </c>
      <c r="D430" s="91" t="s">
        <v>1522</v>
      </c>
      <c r="E430" s="91" t="s">
        <v>1533</v>
      </c>
      <c r="F430" s="91" t="s">
        <v>538</v>
      </c>
      <c r="G430" s="91">
        <v>201.31</v>
      </c>
      <c r="H430" s="91">
        <v>1591536.73</v>
      </c>
      <c r="I430" s="91" t="s">
        <v>692</v>
      </c>
      <c r="J430" s="91" t="s">
        <v>507</v>
      </c>
      <c r="K430" s="84" t="s">
        <v>1183</v>
      </c>
      <c r="L430" s="84" t="s">
        <v>537</v>
      </c>
      <c r="M430" s="84"/>
      <c r="N430" s="85"/>
      <c r="O430" s="86"/>
      <c r="P430" s="86"/>
      <c r="Q430" s="86"/>
      <c r="R430" s="86"/>
    </row>
    <row r="431" ht="45" spans="1:18">
      <c r="A431" s="90">
        <v>429</v>
      </c>
      <c r="B431" s="91" t="s">
        <v>634</v>
      </c>
      <c r="C431" s="91" t="s">
        <v>635</v>
      </c>
      <c r="D431" s="91" t="s">
        <v>1534</v>
      </c>
      <c r="E431" s="91" t="s">
        <v>1181</v>
      </c>
      <c r="F431" s="91" t="s">
        <v>537</v>
      </c>
      <c r="G431" s="91">
        <v>1624.95</v>
      </c>
      <c r="H431" s="91">
        <v>1358598.45</v>
      </c>
      <c r="I431" s="91" t="s">
        <v>1137</v>
      </c>
      <c r="J431" s="91" t="s">
        <v>507</v>
      </c>
      <c r="K431" s="84" t="s">
        <v>1183</v>
      </c>
      <c r="L431" s="84"/>
      <c r="M431" s="84"/>
      <c r="N431" s="85"/>
      <c r="O431" s="86"/>
      <c r="P431" s="86"/>
      <c r="Q431" s="86"/>
      <c r="R431" s="86"/>
    </row>
    <row r="432" ht="45" spans="1:18">
      <c r="A432" s="90">
        <v>430</v>
      </c>
      <c r="B432" s="91" t="s">
        <v>634</v>
      </c>
      <c r="C432" s="91" t="s">
        <v>635</v>
      </c>
      <c r="D432" s="91" t="s">
        <v>1534</v>
      </c>
      <c r="E432" s="91" t="s">
        <v>1535</v>
      </c>
      <c r="F432" s="91" t="s">
        <v>537</v>
      </c>
      <c r="G432" s="91">
        <v>165.29</v>
      </c>
      <c r="H432" s="91">
        <v>2112929.24</v>
      </c>
      <c r="I432" s="91" t="s">
        <v>1137</v>
      </c>
      <c r="J432" s="91" t="s">
        <v>507</v>
      </c>
      <c r="K432" s="84" t="s">
        <v>1183</v>
      </c>
      <c r="L432" s="84"/>
      <c r="M432" s="84"/>
      <c r="N432" s="85"/>
      <c r="O432" s="86"/>
      <c r="P432" s="86"/>
      <c r="Q432" s="86"/>
      <c r="R432" s="86"/>
    </row>
    <row r="433" ht="45" spans="1:18">
      <c r="A433" s="90">
        <v>431</v>
      </c>
      <c r="B433" s="91" t="s">
        <v>634</v>
      </c>
      <c r="C433" s="91" t="s">
        <v>635</v>
      </c>
      <c r="D433" s="91" t="s">
        <v>1534</v>
      </c>
      <c r="E433" s="91" t="s">
        <v>1536</v>
      </c>
      <c r="F433" s="91" t="s">
        <v>537</v>
      </c>
      <c r="G433" s="91">
        <v>229.62</v>
      </c>
      <c r="H433" s="91">
        <v>1623744</v>
      </c>
      <c r="I433" s="91" t="s">
        <v>692</v>
      </c>
      <c r="J433" s="91" t="s">
        <v>507</v>
      </c>
      <c r="K433" s="84" t="s">
        <v>1183</v>
      </c>
      <c r="L433" s="84" t="s">
        <v>537</v>
      </c>
      <c r="M433" s="84"/>
      <c r="N433" s="85">
        <v>25731</v>
      </c>
      <c r="O433" s="86"/>
      <c r="P433" s="86"/>
      <c r="Q433" s="86"/>
      <c r="R433" s="86"/>
    </row>
    <row r="434" ht="45" spans="1:18">
      <c r="A434" s="90">
        <v>432</v>
      </c>
      <c r="B434" s="91" t="s">
        <v>634</v>
      </c>
      <c r="C434" s="91" t="s">
        <v>635</v>
      </c>
      <c r="D434" s="91" t="s">
        <v>1534</v>
      </c>
      <c r="E434" s="91" t="s">
        <v>1537</v>
      </c>
      <c r="F434" s="91" t="s">
        <v>537</v>
      </c>
      <c r="G434" s="91">
        <v>86.13</v>
      </c>
      <c r="H434" s="91">
        <v>522313.27</v>
      </c>
      <c r="I434" s="91" t="s">
        <v>1210</v>
      </c>
      <c r="J434" s="91" t="s">
        <v>507</v>
      </c>
      <c r="K434" s="84" t="s">
        <v>1183</v>
      </c>
      <c r="L434" s="84" t="s">
        <v>537</v>
      </c>
      <c r="M434" s="84"/>
      <c r="N434" s="85"/>
      <c r="O434" s="86"/>
      <c r="P434" s="86"/>
      <c r="Q434" s="86"/>
      <c r="R434" s="86"/>
    </row>
    <row r="435" ht="45" spans="1:18">
      <c r="A435" s="90">
        <v>433</v>
      </c>
      <c r="B435" s="91" t="s">
        <v>634</v>
      </c>
      <c r="C435" s="91" t="s">
        <v>635</v>
      </c>
      <c r="D435" s="91" t="s">
        <v>1538</v>
      </c>
      <c r="E435" s="91" t="s">
        <v>1539</v>
      </c>
      <c r="F435" s="91" t="s">
        <v>537</v>
      </c>
      <c r="G435" s="91">
        <v>154.07</v>
      </c>
      <c r="H435" s="91">
        <v>2946720.39</v>
      </c>
      <c r="I435" s="91" t="s">
        <v>1137</v>
      </c>
      <c r="J435" s="91" t="s">
        <v>507</v>
      </c>
      <c r="K435" s="84" t="s">
        <v>1183</v>
      </c>
      <c r="L435" s="84"/>
      <c r="M435" s="84"/>
      <c r="N435" s="85">
        <v>25731</v>
      </c>
      <c r="O435" s="86"/>
      <c r="P435" s="86"/>
      <c r="Q435" s="86"/>
      <c r="R435" s="86"/>
    </row>
    <row r="436" ht="30" spans="1:18">
      <c r="A436" s="90">
        <v>434</v>
      </c>
      <c r="B436" s="91" t="s">
        <v>634</v>
      </c>
      <c r="C436" s="91" t="s">
        <v>1540</v>
      </c>
      <c r="D436" s="91" t="s">
        <v>1541</v>
      </c>
      <c r="E436" s="91" t="s">
        <v>1542</v>
      </c>
      <c r="F436" s="91" t="s">
        <v>538</v>
      </c>
      <c r="G436" s="91"/>
      <c r="H436" s="91">
        <v>172890</v>
      </c>
      <c r="I436" s="91" t="s">
        <v>1137</v>
      </c>
      <c r="J436" s="91" t="s">
        <v>252</v>
      </c>
      <c r="K436" s="84" t="s">
        <v>1176</v>
      </c>
      <c r="L436" s="84"/>
      <c r="M436" s="84"/>
      <c r="N436" s="85" t="s">
        <v>1543</v>
      </c>
      <c r="O436" s="86"/>
      <c r="P436" s="86"/>
      <c r="Q436" s="86"/>
      <c r="R436" s="86"/>
    </row>
    <row r="437" ht="30" spans="1:18">
      <c r="A437" s="90">
        <v>435</v>
      </c>
      <c r="B437" s="91" t="s">
        <v>634</v>
      </c>
      <c r="C437" s="91" t="s">
        <v>1540</v>
      </c>
      <c r="D437" s="91" t="s">
        <v>1541</v>
      </c>
      <c r="E437" s="91" t="s">
        <v>1544</v>
      </c>
      <c r="F437" s="91" t="s">
        <v>538</v>
      </c>
      <c r="G437" s="91"/>
      <c r="H437" s="91">
        <v>75245.07</v>
      </c>
      <c r="I437" s="91" t="s">
        <v>1210</v>
      </c>
      <c r="J437" s="91" t="s">
        <v>1356</v>
      </c>
      <c r="K437" s="84" t="s">
        <v>1176</v>
      </c>
      <c r="L437" s="84"/>
      <c r="M437" s="84"/>
      <c r="N437" s="85">
        <v>69121</v>
      </c>
      <c r="O437" s="86"/>
      <c r="P437" s="86"/>
      <c r="Q437" s="86"/>
      <c r="R437" s="86"/>
    </row>
    <row r="438" ht="30" spans="1:18">
      <c r="A438" s="90">
        <v>436</v>
      </c>
      <c r="B438" s="91" t="s">
        <v>634</v>
      </c>
      <c r="C438" s="91" t="s">
        <v>1540</v>
      </c>
      <c r="D438" s="91" t="s">
        <v>1541</v>
      </c>
      <c r="E438" s="91" t="s">
        <v>1545</v>
      </c>
      <c r="F438" s="91" t="s">
        <v>537</v>
      </c>
      <c r="G438" s="91">
        <v>149.6</v>
      </c>
      <c r="H438" s="91">
        <v>279265</v>
      </c>
      <c r="I438" s="91" t="s">
        <v>1137</v>
      </c>
      <c r="J438" s="91" t="s">
        <v>252</v>
      </c>
      <c r="K438" s="84" t="s">
        <v>1176</v>
      </c>
      <c r="L438" s="84"/>
      <c r="M438" s="84"/>
      <c r="N438" s="85">
        <v>5380</v>
      </c>
      <c r="O438" s="86"/>
      <c r="P438" s="86"/>
      <c r="Q438" s="86"/>
      <c r="R438" s="86"/>
    </row>
    <row r="439" ht="30" spans="1:18">
      <c r="A439" s="90">
        <v>437</v>
      </c>
      <c r="B439" s="91" t="s">
        <v>634</v>
      </c>
      <c r="C439" s="91" t="s">
        <v>1540</v>
      </c>
      <c r="D439" s="91" t="s">
        <v>1541</v>
      </c>
      <c r="E439" s="91" t="s">
        <v>1546</v>
      </c>
      <c r="F439" s="91" t="s">
        <v>538</v>
      </c>
      <c r="G439" s="91"/>
      <c r="H439" s="91">
        <v>244335</v>
      </c>
      <c r="I439" s="91" t="s">
        <v>1137</v>
      </c>
      <c r="J439" s="91" t="s">
        <v>252</v>
      </c>
      <c r="K439" s="84" t="s">
        <v>1176</v>
      </c>
      <c r="L439" s="84"/>
      <c r="M439" s="84"/>
      <c r="N439" s="85">
        <v>9212</v>
      </c>
      <c r="O439" s="86"/>
      <c r="P439" s="86"/>
      <c r="Q439" s="86"/>
      <c r="R439" s="86"/>
    </row>
    <row r="440" ht="30" spans="1:18">
      <c r="A440" s="90">
        <v>438</v>
      </c>
      <c r="B440" s="91" t="s">
        <v>634</v>
      </c>
      <c r="C440" s="91" t="s">
        <v>1540</v>
      </c>
      <c r="D440" s="91" t="s">
        <v>1541</v>
      </c>
      <c r="E440" s="91" t="s">
        <v>1547</v>
      </c>
      <c r="F440" s="91" t="s">
        <v>538</v>
      </c>
      <c r="G440" s="91"/>
      <c r="H440" s="91">
        <v>172890</v>
      </c>
      <c r="I440" s="91" t="s">
        <v>1137</v>
      </c>
      <c r="J440" s="91" t="s">
        <v>252</v>
      </c>
      <c r="K440" s="84" t="s">
        <v>1176</v>
      </c>
      <c r="L440" s="84"/>
      <c r="M440" s="84"/>
      <c r="N440" s="85">
        <v>9212</v>
      </c>
      <c r="O440" s="86"/>
      <c r="P440" s="86"/>
      <c r="Q440" s="86"/>
      <c r="R440" s="86"/>
    </row>
    <row r="441" ht="30" spans="1:18">
      <c r="A441" s="90">
        <v>439</v>
      </c>
      <c r="B441" s="91" t="s">
        <v>634</v>
      </c>
      <c r="C441" s="91" t="s">
        <v>1540</v>
      </c>
      <c r="D441" s="91" t="s">
        <v>1541</v>
      </c>
      <c r="E441" s="91" t="s">
        <v>1548</v>
      </c>
      <c r="F441" s="91" t="s">
        <v>537</v>
      </c>
      <c r="G441" s="91">
        <v>100.33</v>
      </c>
      <c r="H441" s="91">
        <v>406236</v>
      </c>
      <c r="I441" s="91" t="s">
        <v>692</v>
      </c>
      <c r="J441" s="91" t="s">
        <v>507</v>
      </c>
      <c r="K441" s="84" t="s">
        <v>1176</v>
      </c>
      <c r="L441" s="84"/>
      <c r="M441" s="84"/>
      <c r="N441" s="85">
        <v>5415</v>
      </c>
      <c r="O441" s="86"/>
      <c r="P441" s="86"/>
      <c r="Q441" s="86"/>
      <c r="R441" s="86"/>
    </row>
    <row r="442" ht="30" spans="1:18">
      <c r="A442" s="90">
        <v>440</v>
      </c>
      <c r="B442" s="91" t="s">
        <v>634</v>
      </c>
      <c r="C442" s="91" t="s">
        <v>1540</v>
      </c>
      <c r="D442" s="91" t="s">
        <v>1541</v>
      </c>
      <c r="E442" s="91" t="s">
        <v>1549</v>
      </c>
      <c r="F442" s="91" t="s">
        <v>537</v>
      </c>
      <c r="G442" s="91">
        <v>86.18</v>
      </c>
      <c r="H442" s="91">
        <v>348943</v>
      </c>
      <c r="I442" s="91" t="s">
        <v>692</v>
      </c>
      <c r="J442" s="91" t="s">
        <v>507</v>
      </c>
      <c r="K442" s="84" t="s">
        <v>1176</v>
      </c>
      <c r="L442" s="84"/>
      <c r="M442" s="84"/>
      <c r="N442" s="85">
        <v>4222</v>
      </c>
      <c r="O442" s="86"/>
      <c r="P442" s="86"/>
      <c r="Q442" s="86"/>
      <c r="R442" s="86"/>
    </row>
    <row r="443" ht="30" spans="1:18">
      <c r="A443" s="90">
        <v>441</v>
      </c>
      <c r="B443" s="91" t="s">
        <v>634</v>
      </c>
      <c r="C443" s="91" t="s">
        <v>1540</v>
      </c>
      <c r="D443" s="91" t="s">
        <v>1541</v>
      </c>
      <c r="E443" s="91" t="s">
        <v>1550</v>
      </c>
      <c r="F443" s="91" t="s">
        <v>537</v>
      </c>
      <c r="G443" s="91">
        <v>86.18</v>
      </c>
      <c r="H443" s="91">
        <v>406236</v>
      </c>
      <c r="I443" s="91" t="s">
        <v>692</v>
      </c>
      <c r="J443" s="91" t="s">
        <v>507</v>
      </c>
      <c r="K443" s="84" t="s">
        <v>1176</v>
      </c>
      <c r="L443" s="84"/>
      <c r="M443" s="84"/>
      <c r="N443" s="85">
        <v>4740</v>
      </c>
      <c r="O443" s="86"/>
      <c r="P443" s="86"/>
      <c r="Q443" s="86"/>
      <c r="R443" s="86"/>
    </row>
    <row r="444" ht="30" spans="1:18">
      <c r="A444" s="90">
        <v>442</v>
      </c>
      <c r="B444" s="91" t="s">
        <v>634</v>
      </c>
      <c r="C444" s="91" t="s">
        <v>1540</v>
      </c>
      <c r="D444" s="91" t="s">
        <v>1541</v>
      </c>
      <c r="E444" s="91" t="s">
        <v>1551</v>
      </c>
      <c r="F444" s="91" t="s">
        <v>537</v>
      </c>
      <c r="G444" s="91">
        <v>100.33</v>
      </c>
      <c r="H444" s="91">
        <v>348943</v>
      </c>
      <c r="I444" s="91" t="s">
        <v>692</v>
      </c>
      <c r="J444" s="91" t="s">
        <v>507</v>
      </c>
      <c r="K444" s="84" t="s">
        <v>1176</v>
      </c>
      <c r="L444" s="84"/>
      <c r="M444" s="84"/>
      <c r="N444" s="85">
        <v>4740</v>
      </c>
      <c r="O444" s="86"/>
      <c r="P444" s="86"/>
      <c r="Q444" s="86"/>
      <c r="R444" s="86"/>
    </row>
    <row r="445" ht="30" spans="1:18">
      <c r="A445" s="90">
        <v>443</v>
      </c>
      <c r="B445" s="91" t="s">
        <v>634</v>
      </c>
      <c r="C445" s="91" t="s">
        <v>1540</v>
      </c>
      <c r="D445" s="91" t="s">
        <v>1541</v>
      </c>
      <c r="E445" s="91" t="s">
        <v>1552</v>
      </c>
      <c r="F445" s="91" t="s">
        <v>537</v>
      </c>
      <c r="G445" s="91">
        <v>566.19</v>
      </c>
      <c r="H445" s="91">
        <v>4568525</v>
      </c>
      <c r="I445" s="91" t="s">
        <v>692</v>
      </c>
      <c r="J445" s="91" t="s">
        <v>507</v>
      </c>
      <c r="K445" s="84" t="s">
        <v>1176</v>
      </c>
      <c r="L445" s="84"/>
      <c r="M445" s="84"/>
      <c r="N445" s="85">
        <v>3421</v>
      </c>
      <c r="O445" s="86"/>
      <c r="P445" s="86"/>
      <c r="Q445" s="86"/>
      <c r="R445" s="86"/>
    </row>
    <row r="446" ht="45" spans="1:18">
      <c r="A446" s="90">
        <v>444</v>
      </c>
      <c r="B446" s="91" t="s">
        <v>634</v>
      </c>
      <c r="C446" s="91" t="s">
        <v>1540</v>
      </c>
      <c r="D446" s="91" t="s">
        <v>1553</v>
      </c>
      <c r="E446" s="91" t="s">
        <v>1554</v>
      </c>
      <c r="F446" s="91" t="s">
        <v>537</v>
      </c>
      <c r="G446" s="91">
        <v>176.14</v>
      </c>
      <c r="H446" s="91">
        <v>1735790.81</v>
      </c>
      <c r="I446" s="91" t="s">
        <v>1137</v>
      </c>
      <c r="J446" s="91" t="s">
        <v>252</v>
      </c>
      <c r="K446" s="84" t="s">
        <v>1176</v>
      </c>
      <c r="L446" s="84"/>
      <c r="M446" s="84"/>
      <c r="N446" s="85"/>
      <c r="O446" s="86"/>
      <c r="P446" s="86"/>
      <c r="Q446" s="86"/>
      <c r="R446" s="86"/>
    </row>
    <row r="447" ht="30" spans="1:18">
      <c r="A447" s="90">
        <v>445</v>
      </c>
      <c r="B447" s="91" t="s">
        <v>634</v>
      </c>
      <c r="C447" s="91" t="s">
        <v>1540</v>
      </c>
      <c r="D447" s="91" t="s">
        <v>1553</v>
      </c>
      <c r="E447" s="91" t="s">
        <v>1555</v>
      </c>
      <c r="F447" s="91" t="s">
        <v>537</v>
      </c>
      <c r="G447" s="91">
        <v>91.51</v>
      </c>
      <c r="H447" s="91">
        <v>902889.41</v>
      </c>
      <c r="I447" s="91" t="s">
        <v>1137</v>
      </c>
      <c r="J447" s="91" t="s">
        <v>252</v>
      </c>
      <c r="K447" s="84" t="s">
        <v>1176</v>
      </c>
      <c r="L447" s="84"/>
      <c r="M447" s="84"/>
      <c r="N447" s="85"/>
      <c r="O447" s="86"/>
      <c r="P447" s="86"/>
      <c r="Q447" s="86"/>
      <c r="R447" s="86"/>
    </row>
    <row r="448" ht="30" spans="1:18">
      <c r="A448" s="90">
        <v>446</v>
      </c>
      <c r="B448" s="91" t="s">
        <v>634</v>
      </c>
      <c r="C448" s="91" t="s">
        <v>1540</v>
      </c>
      <c r="D448" s="91" t="s">
        <v>1556</v>
      </c>
      <c r="E448" s="91" t="s">
        <v>1557</v>
      </c>
      <c r="F448" s="91" t="s">
        <v>538</v>
      </c>
      <c r="G448" s="91">
        <v>138</v>
      </c>
      <c r="H448" s="91">
        <v>379051</v>
      </c>
      <c r="I448" s="91" t="s">
        <v>692</v>
      </c>
      <c r="J448" s="91" t="s">
        <v>1356</v>
      </c>
      <c r="K448" s="84" t="s">
        <v>1176</v>
      </c>
      <c r="L448" s="84"/>
      <c r="M448" s="84"/>
      <c r="N448" s="85"/>
      <c r="O448" s="86"/>
      <c r="P448" s="86"/>
      <c r="Q448" s="86"/>
      <c r="R448" s="86"/>
    </row>
    <row r="449" ht="30" spans="1:18">
      <c r="A449" s="90">
        <v>447</v>
      </c>
      <c r="B449" s="91" t="s">
        <v>634</v>
      </c>
      <c r="C449" s="91" t="s">
        <v>1540</v>
      </c>
      <c r="D449" s="91" t="s">
        <v>1556</v>
      </c>
      <c r="E449" s="91" t="s">
        <v>1558</v>
      </c>
      <c r="F449" s="91" t="s">
        <v>538</v>
      </c>
      <c r="G449" s="91">
        <v>72</v>
      </c>
      <c r="H449" s="91">
        <v>198458.5</v>
      </c>
      <c r="I449" s="91" t="s">
        <v>692</v>
      </c>
      <c r="J449" s="91" t="s">
        <v>1356</v>
      </c>
      <c r="K449" s="84" t="s">
        <v>1176</v>
      </c>
      <c r="L449" s="84"/>
      <c r="M449" s="84"/>
      <c r="N449" s="85"/>
      <c r="O449" s="86"/>
      <c r="P449" s="86"/>
      <c r="Q449" s="86"/>
      <c r="R449" s="86"/>
    </row>
    <row r="450" ht="30" spans="1:18">
      <c r="A450" s="90">
        <v>448</v>
      </c>
      <c r="B450" s="91" t="s">
        <v>634</v>
      </c>
      <c r="C450" s="91" t="s">
        <v>1540</v>
      </c>
      <c r="D450" s="91" t="s">
        <v>1556</v>
      </c>
      <c r="E450" s="91" t="s">
        <v>1559</v>
      </c>
      <c r="F450" s="91" t="s">
        <v>538</v>
      </c>
      <c r="G450" s="91">
        <v>62</v>
      </c>
      <c r="H450" s="91">
        <v>98612</v>
      </c>
      <c r="I450" s="91" t="s">
        <v>692</v>
      </c>
      <c r="J450" s="91" t="s">
        <v>1356</v>
      </c>
      <c r="K450" s="84" t="s">
        <v>1176</v>
      </c>
      <c r="L450" s="84"/>
      <c r="M450" s="84"/>
      <c r="N450" s="85"/>
      <c r="O450" s="86"/>
      <c r="P450" s="86"/>
      <c r="Q450" s="86"/>
      <c r="R450" s="86"/>
    </row>
    <row r="451" ht="30" spans="1:18">
      <c r="A451" s="90">
        <v>449</v>
      </c>
      <c r="B451" s="91" t="s">
        <v>634</v>
      </c>
      <c r="C451" s="91" t="s">
        <v>1540</v>
      </c>
      <c r="D451" s="91" t="s">
        <v>1556</v>
      </c>
      <c r="E451" s="91" t="s">
        <v>1560</v>
      </c>
      <c r="F451" s="91" t="s">
        <v>538</v>
      </c>
      <c r="G451" s="91">
        <v>285</v>
      </c>
      <c r="H451" s="91">
        <v>104682.9</v>
      </c>
      <c r="I451" s="91" t="s">
        <v>692</v>
      </c>
      <c r="J451" s="91" t="s">
        <v>1356</v>
      </c>
      <c r="K451" s="84" t="s">
        <v>1176</v>
      </c>
      <c r="L451" s="84"/>
      <c r="M451" s="84"/>
      <c r="N451" s="86"/>
      <c r="O451" s="86"/>
      <c r="P451" s="86"/>
      <c r="Q451" s="86"/>
      <c r="R451" s="86"/>
    </row>
    <row r="452" ht="30" spans="1:18">
      <c r="A452" s="90">
        <v>450</v>
      </c>
      <c r="B452" s="91" t="s">
        <v>634</v>
      </c>
      <c r="C452" s="91" t="s">
        <v>1540</v>
      </c>
      <c r="D452" s="91" t="s">
        <v>1556</v>
      </c>
      <c r="E452" s="91" t="s">
        <v>1561</v>
      </c>
      <c r="F452" s="91" t="s">
        <v>538</v>
      </c>
      <c r="G452" s="91">
        <v>95</v>
      </c>
      <c r="H452" s="91">
        <v>49612.5</v>
      </c>
      <c r="I452" s="91" t="s">
        <v>692</v>
      </c>
      <c r="J452" s="91" t="s">
        <v>1356</v>
      </c>
      <c r="K452" s="84" t="s">
        <v>1176</v>
      </c>
      <c r="L452" s="84"/>
      <c r="M452" s="84"/>
      <c r="N452" s="86"/>
      <c r="O452" s="86"/>
      <c r="P452" s="86"/>
      <c r="Q452" s="86"/>
      <c r="R452" s="86"/>
    </row>
    <row r="453" ht="30" spans="1:18">
      <c r="A453" s="90">
        <v>451</v>
      </c>
      <c r="B453" s="91" t="s">
        <v>634</v>
      </c>
      <c r="C453" s="91" t="s">
        <v>1540</v>
      </c>
      <c r="D453" s="91" t="s">
        <v>1556</v>
      </c>
      <c r="E453" s="91" t="s">
        <v>1562</v>
      </c>
      <c r="F453" s="91" t="s">
        <v>538</v>
      </c>
      <c r="G453" s="91">
        <v>129</v>
      </c>
      <c r="H453" s="91">
        <v>361088</v>
      </c>
      <c r="I453" s="91" t="s">
        <v>692</v>
      </c>
      <c r="J453" s="91" t="s">
        <v>1356</v>
      </c>
      <c r="K453" s="84" t="s">
        <v>1176</v>
      </c>
      <c r="L453" s="84"/>
      <c r="M453" s="84"/>
      <c r="N453" s="86"/>
      <c r="O453" s="86"/>
      <c r="P453" s="86"/>
      <c r="Q453" s="86"/>
      <c r="R453" s="86"/>
    </row>
    <row r="454" ht="30" spans="1:18">
      <c r="A454" s="90">
        <v>452</v>
      </c>
      <c r="B454" s="91" t="s">
        <v>634</v>
      </c>
      <c r="C454" s="91" t="s">
        <v>1540</v>
      </c>
      <c r="D454" s="91" t="s">
        <v>1563</v>
      </c>
      <c r="E454" s="91" t="s">
        <v>1564</v>
      </c>
      <c r="F454" s="91" t="s">
        <v>538</v>
      </c>
      <c r="G454" s="91">
        <v>378</v>
      </c>
      <c r="H454" s="91">
        <v>3909428.57</v>
      </c>
      <c r="I454" s="91" t="s">
        <v>1210</v>
      </c>
      <c r="J454" s="91" t="s">
        <v>252</v>
      </c>
      <c r="K454" s="84" t="s">
        <v>1176</v>
      </c>
      <c r="L454" s="84"/>
      <c r="M454" s="84"/>
      <c r="N454" s="86"/>
      <c r="O454" s="86"/>
      <c r="P454" s="86"/>
      <c r="Q454" s="86"/>
      <c r="R454" s="86"/>
    </row>
    <row r="455" ht="45" spans="1:18">
      <c r="A455" s="90">
        <v>453</v>
      </c>
      <c r="B455" s="91" t="s">
        <v>634</v>
      </c>
      <c r="C455" s="91" t="s">
        <v>1565</v>
      </c>
      <c r="D455" s="91" t="s">
        <v>1566</v>
      </c>
      <c r="E455" s="91" t="s">
        <v>1567</v>
      </c>
      <c r="F455" s="91"/>
      <c r="G455" s="91"/>
      <c r="H455" s="91">
        <v>1983720</v>
      </c>
      <c r="I455" s="91" t="s">
        <v>692</v>
      </c>
      <c r="J455" s="91" t="s">
        <v>1164</v>
      </c>
      <c r="K455" s="84" t="s">
        <v>1138</v>
      </c>
      <c r="L455" s="84"/>
      <c r="M455" s="84"/>
      <c r="N455" s="86"/>
      <c r="O455" s="86"/>
      <c r="P455" s="86"/>
      <c r="Q455" s="86"/>
      <c r="R455" s="86"/>
    </row>
    <row r="456" ht="30" spans="1:18">
      <c r="A456" s="90">
        <v>454</v>
      </c>
      <c r="B456" s="91" t="s">
        <v>634</v>
      </c>
      <c r="C456" s="91" t="s">
        <v>1565</v>
      </c>
      <c r="D456" s="91" t="s">
        <v>1568</v>
      </c>
      <c r="E456" s="91" t="s">
        <v>1569</v>
      </c>
      <c r="F456" s="91"/>
      <c r="G456" s="91"/>
      <c r="H456" s="91">
        <v>1860500</v>
      </c>
      <c r="I456" s="91" t="s">
        <v>692</v>
      </c>
      <c r="J456" s="91" t="s">
        <v>1164</v>
      </c>
      <c r="K456" s="84" t="s">
        <v>1138</v>
      </c>
      <c r="L456" s="84"/>
      <c r="M456" s="84"/>
      <c r="N456" s="86"/>
      <c r="O456" s="86"/>
      <c r="P456" s="86"/>
      <c r="Q456" s="86"/>
      <c r="R456" s="86"/>
    </row>
    <row r="457" ht="30" spans="1:18">
      <c r="A457" s="90">
        <v>455</v>
      </c>
      <c r="B457" s="91" t="s">
        <v>634</v>
      </c>
      <c r="C457" s="91" t="s">
        <v>1565</v>
      </c>
      <c r="D457" s="91" t="s">
        <v>1568</v>
      </c>
      <c r="E457" s="91" t="s">
        <v>1570</v>
      </c>
      <c r="F457" s="91" t="s">
        <v>537</v>
      </c>
      <c r="G457" s="91">
        <v>1080</v>
      </c>
      <c r="H457" s="91">
        <v>1674000</v>
      </c>
      <c r="I457" s="91" t="s">
        <v>692</v>
      </c>
      <c r="J457" s="91" t="s">
        <v>252</v>
      </c>
      <c r="K457" s="84" t="s">
        <v>1138</v>
      </c>
      <c r="L457" s="84"/>
      <c r="M457" s="84"/>
      <c r="N457" s="86"/>
      <c r="O457" s="86"/>
      <c r="P457" s="86"/>
      <c r="Q457" s="86"/>
      <c r="R457" s="86"/>
    </row>
    <row r="458" ht="30" spans="1:18">
      <c r="A458" s="90">
        <v>456</v>
      </c>
      <c r="B458" s="91" t="s">
        <v>634</v>
      </c>
      <c r="C458" s="91" t="s">
        <v>1565</v>
      </c>
      <c r="D458" s="91" t="s">
        <v>1568</v>
      </c>
      <c r="E458" s="91" t="s">
        <v>1571</v>
      </c>
      <c r="F458" s="91"/>
      <c r="G458" s="91"/>
      <c r="H458" s="91">
        <v>250560</v>
      </c>
      <c r="I458" s="91" t="s">
        <v>692</v>
      </c>
      <c r="J458" s="91" t="s">
        <v>1164</v>
      </c>
      <c r="K458" s="84" t="s">
        <v>1138</v>
      </c>
      <c r="L458" s="84"/>
      <c r="M458" s="84"/>
      <c r="N458" s="86"/>
      <c r="O458" s="86"/>
      <c r="P458" s="86"/>
      <c r="Q458" s="86"/>
      <c r="R458" s="86"/>
    </row>
    <row r="459" ht="45" spans="1:18">
      <c r="A459" s="90">
        <v>457</v>
      </c>
      <c r="B459" s="91" t="s">
        <v>634</v>
      </c>
      <c r="C459" s="91" t="s">
        <v>1565</v>
      </c>
      <c r="D459" s="91" t="s">
        <v>1572</v>
      </c>
      <c r="E459" s="91" t="s">
        <v>1573</v>
      </c>
      <c r="F459" s="91" t="s">
        <v>537</v>
      </c>
      <c r="G459" s="91">
        <v>227.85</v>
      </c>
      <c r="H459" s="91">
        <v>1448763.53</v>
      </c>
      <c r="I459" s="91" t="s">
        <v>692</v>
      </c>
      <c r="J459" s="91" t="s">
        <v>507</v>
      </c>
      <c r="K459" s="84" t="s">
        <v>1176</v>
      </c>
      <c r="L459" s="84"/>
      <c r="M459" s="84"/>
      <c r="N459" s="86"/>
      <c r="O459" s="86"/>
      <c r="P459" s="86"/>
      <c r="Q459" s="86"/>
      <c r="R459" s="86"/>
    </row>
    <row r="460" ht="45" spans="1:18">
      <c r="A460" s="90">
        <v>458</v>
      </c>
      <c r="B460" s="91" t="s">
        <v>634</v>
      </c>
      <c r="C460" s="91" t="s">
        <v>1565</v>
      </c>
      <c r="D460" s="91" t="s">
        <v>1574</v>
      </c>
      <c r="E460" s="91" t="s">
        <v>1575</v>
      </c>
      <c r="F460" s="91" t="s">
        <v>537</v>
      </c>
      <c r="G460" s="91">
        <v>6</v>
      </c>
      <c r="H460" s="91">
        <v>29333.33</v>
      </c>
      <c r="I460" s="91" t="s">
        <v>692</v>
      </c>
      <c r="J460" s="91" t="s">
        <v>252</v>
      </c>
      <c r="K460" s="84" t="s">
        <v>1176</v>
      </c>
      <c r="L460" s="84"/>
      <c r="M460" s="84"/>
      <c r="N460" s="86"/>
      <c r="O460" s="86"/>
      <c r="P460" s="86"/>
      <c r="Q460" s="86"/>
      <c r="R460" s="86"/>
    </row>
    <row r="461" ht="45" spans="1:18">
      <c r="A461" s="90">
        <v>459</v>
      </c>
      <c r="B461" s="91" t="s">
        <v>634</v>
      </c>
      <c r="C461" s="91" t="s">
        <v>1565</v>
      </c>
      <c r="D461" s="91" t="s">
        <v>1574</v>
      </c>
      <c r="E461" s="91" t="s">
        <v>1576</v>
      </c>
      <c r="F461" s="91" t="s">
        <v>537</v>
      </c>
      <c r="G461" s="91">
        <v>175.5</v>
      </c>
      <c r="H461" s="91">
        <v>18435724.8</v>
      </c>
      <c r="I461" s="91" t="s">
        <v>692</v>
      </c>
      <c r="J461" s="91" t="s">
        <v>252</v>
      </c>
      <c r="K461" s="84" t="s">
        <v>1176</v>
      </c>
      <c r="L461" s="84"/>
      <c r="M461" s="84"/>
      <c r="N461" s="86"/>
      <c r="O461" s="86"/>
      <c r="P461" s="86"/>
      <c r="Q461" s="86"/>
      <c r="R461" s="86"/>
    </row>
    <row r="462" ht="45" spans="1:18">
      <c r="A462" s="90">
        <v>460</v>
      </c>
      <c r="B462" s="91" t="s">
        <v>634</v>
      </c>
      <c r="C462" s="91" t="s">
        <v>1565</v>
      </c>
      <c r="D462" s="91" t="s">
        <v>1574</v>
      </c>
      <c r="E462" s="91" t="s">
        <v>1268</v>
      </c>
      <c r="F462" s="91"/>
      <c r="G462" s="91">
        <v>14713</v>
      </c>
      <c r="H462" s="91">
        <v>2412103.74</v>
      </c>
      <c r="I462" s="91" t="s">
        <v>692</v>
      </c>
      <c r="J462" s="91" t="s">
        <v>1164</v>
      </c>
      <c r="K462" s="84" t="s">
        <v>1176</v>
      </c>
      <c r="L462" s="84"/>
      <c r="M462" s="84"/>
      <c r="N462" s="86"/>
      <c r="O462" s="86"/>
      <c r="P462" s="86"/>
      <c r="Q462" s="86"/>
      <c r="R462" s="86"/>
    </row>
    <row r="463" ht="45" spans="1:18">
      <c r="A463" s="90">
        <v>461</v>
      </c>
      <c r="B463" s="91" t="s">
        <v>751</v>
      </c>
      <c r="C463" s="91" t="s">
        <v>1577</v>
      </c>
      <c r="D463" s="91" t="s">
        <v>1578</v>
      </c>
      <c r="E463" s="91" t="s">
        <v>1579</v>
      </c>
      <c r="F463" s="91" t="s">
        <v>918</v>
      </c>
      <c r="G463" s="91" t="s">
        <v>918</v>
      </c>
      <c r="H463" s="91">
        <v>21357.63</v>
      </c>
      <c r="I463" s="91" t="s">
        <v>692</v>
      </c>
      <c r="J463" s="91" t="s">
        <v>1356</v>
      </c>
      <c r="K463" s="84" t="s">
        <v>1176</v>
      </c>
      <c r="L463" s="84"/>
      <c r="M463" s="84"/>
      <c r="N463" s="86"/>
      <c r="O463" s="86"/>
      <c r="P463" s="86"/>
      <c r="Q463" s="86"/>
      <c r="R463" s="86"/>
    </row>
    <row r="464" ht="45" spans="1:18">
      <c r="A464" s="90">
        <v>462</v>
      </c>
      <c r="B464" s="91" t="s">
        <v>751</v>
      </c>
      <c r="C464" s="91" t="s">
        <v>752</v>
      </c>
      <c r="D464" s="91" t="s">
        <v>1580</v>
      </c>
      <c r="E464" s="91" t="s">
        <v>1032</v>
      </c>
      <c r="F464" s="91" t="s">
        <v>537</v>
      </c>
      <c r="G464" s="91">
        <v>296.01</v>
      </c>
      <c r="H464" s="91">
        <v>1789345</v>
      </c>
      <c r="I464" s="91" t="s">
        <v>1210</v>
      </c>
      <c r="J464" s="91" t="s">
        <v>252</v>
      </c>
      <c r="K464" s="84" t="s">
        <v>1138</v>
      </c>
      <c r="L464" s="84"/>
      <c r="M464" s="84"/>
      <c r="N464" s="86"/>
      <c r="O464" s="86"/>
      <c r="P464" s="86"/>
      <c r="Q464" s="86"/>
      <c r="R464" s="86"/>
    </row>
    <row r="465" ht="45" spans="1:18">
      <c r="A465" s="90">
        <v>463</v>
      </c>
      <c r="B465" s="91" t="s">
        <v>751</v>
      </c>
      <c r="C465" s="91" t="s">
        <v>752</v>
      </c>
      <c r="D465" s="91" t="s">
        <v>1580</v>
      </c>
      <c r="E465" s="91" t="s">
        <v>477</v>
      </c>
      <c r="F465" s="91" t="s">
        <v>537</v>
      </c>
      <c r="G465" s="91"/>
      <c r="H465" s="91">
        <v>210000</v>
      </c>
      <c r="I465" s="91" t="s">
        <v>692</v>
      </c>
      <c r="J465" s="91" t="s">
        <v>129</v>
      </c>
      <c r="K465" s="84" t="s">
        <v>1138</v>
      </c>
      <c r="L465" s="84"/>
      <c r="M465" s="84"/>
      <c r="N465" s="86"/>
      <c r="O465" s="86"/>
      <c r="P465" s="86"/>
      <c r="Q465" s="86"/>
      <c r="R465" s="86"/>
    </row>
    <row r="466" ht="45" spans="1:18">
      <c r="A466" s="90">
        <v>464</v>
      </c>
      <c r="B466" s="91" t="s">
        <v>751</v>
      </c>
      <c r="C466" s="91" t="s">
        <v>752</v>
      </c>
      <c r="D466" s="91" t="s">
        <v>1581</v>
      </c>
      <c r="E466" s="91" t="s">
        <v>1582</v>
      </c>
      <c r="F466" s="91" t="s">
        <v>537</v>
      </c>
      <c r="G466" s="91">
        <v>92.02</v>
      </c>
      <c r="H466" s="91">
        <v>405880.16</v>
      </c>
      <c r="I466" s="91" t="s">
        <v>1137</v>
      </c>
      <c r="J466" s="91" t="s">
        <v>507</v>
      </c>
      <c r="K466" s="84" t="s">
        <v>1138</v>
      </c>
      <c r="L466" s="84"/>
      <c r="M466" s="84"/>
      <c r="N466" s="86"/>
      <c r="O466" s="86"/>
      <c r="P466" s="86"/>
      <c r="Q466" s="86"/>
      <c r="R466" s="86"/>
    </row>
    <row r="467" ht="45" spans="1:18">
      <c r="A467" s="90">
        <v>465</v>
      </c>
      <c r="B467" s="91" t="s">
        <v>751</v>
      </c>
      <c r="C467" s="91" t="s">
        <v>752</v>
      </c>
      <c r="D467" s="91" t="s">
        <v>1581</v>
      </c>
      <c r="E467" s="91" t="s">
        <v>1583</v>
      </c>
      <c r="F467" s="91" t="s">
        <v>537</v>
      </c>
      <c r="G467" s="91">
        <v>108.47</v>
      </c>
      <c r="H467" s="91">
        <v>504732.69</v>
      </c>
      <c r="I467" s="91" t="s">
        <v>1137</v>
      </c>
      <c r="J467" s="91" t="s">
        <v>507</v>
      </c>
      <c r="K467" s="84" t="s">
        <v>1138</v>
      </c>
      <c r="L467" s="84"/>
      <c r="M467" s="84"/>
      <c r="N467" s="86"/>
      <c r="O467" s="86"/>
      <c r="P467" s="86"/>
      <c r="Q467" s="86"/>
      <c r="R467" s="86"/>
    </row>
    <row r="468" ht="30" spans="1:18">
      <c r="A468" s="90">
        <v>466</v>
      </c>
      <c r="B468" s="91" t="s">
        <v>751</v>
      </c>
      <c r="C468" s="91" t="s">
        <v>752</v>
      </c>
      <c r="D468" s="91" t="s">
        <v>1584</v>
      </c>
      <c r="E468" s="91" t="s">
        <v>1585</v>
      </c>
      <c r="F468" s="91" t="s">
        <v>476</v>
      </c>
      <c r="G468" s="91" t="s">
        <v>476</v>
      </c>
      <c r="H468" s="91">
        <v>7996185</v>
      </c>
      <c r="I468" s="91" t="s">
        <v>692</v>
      </c>
      <c r="J468" s="91" t="s">
        <v>1164</v>
      </c>
      <c r="K468" s="84" t="s">
        <v>1138</v>
      </c>
      <c r="L468" s="84"/>
      <c r="M468" s="84"/>
      <c r="N468" s="86"/>
      <c r="O468" s="86"/>
      <c r="P468" s="86"/>
      <c r="Q468" s="86"/>
      <c r="R468" s="86"/>
    </row>
    <row r="469" ht="30" spans="1:18">
      <c r="A469" s="90">
        <v>467</v>
      </c>
      <c r="B469" s="91" t="s">
        <v>751</v>
      </c>
      <c r="C469" s="91" t="s">
        <v>752</v>
      </c>
      <c r="D469" s="91" t="s">
        <v>1586</v>
      </c>
      <c r="E469" s="91" t="s">
        <v>1064</v>
      </c>
      <c r="F469" s="91" t="s">
        <v>537</v>
      </c>
      <c r="G469" s="91" t="s">
        <v>1587</v>
      </c>
      <c r="H469" s="91">
        <v>19451980.7</v>
      </c>
      <c r="I469" s="91" t="s">
        <v>1210</v>
      </c>
      <c r="J469" s="91" t="s">
        <v>252</v>
      </c>
      <c r="K469" s="84" t="s">
        <v>1138</v>
      </c>
      <c r="L469" s="84"/>
      <c r="M469" s="84"/>
      <c r="N469" s="86"/>
      <c r="O469" s="86"/>
      <c r="P469" s="86"/>
      <c r="Q469" s="86"/>
      <c r="R469" s="86"/>
    </row>
    <row r="470" ht="45" spans="1:18">
      <c r="A470" s="90">
        <v>468</v>
      </c>
      <c r="B470" s="91" t="s">
        <v>751</v>
      </c>
      <c r="C470" s="91" t="s">
        <v>752</v>
      </c>
      <c r="D470" s="91" t="s">
        <v>1588</v>
      </c>
      <c r="E470" s="91" t="s">
        <v>1589</v>
      </c>
      <c r="F470" s="91" t="s">
        <v>537</v>
      </c>
      <c r="G470" s="91">
        <v>1520.19</v>
      </c>
      <c r="H470" s="91">
        <v>707261.11</v>
      </c>
      <c r="I470" s="91" t="s">
        <v>1137</v>
      </c>
      <c r="J470" s="91" t="s">
        <v>1164</v>
      </c>
      <c r="K470" s="84" t="s">
        <v>1138</v>
      </c>
      <c r="L470" s="84"/>
      <c r="M470" s="84"/>
      <c r="N470" s="86"/>
      <c r="O470" s="86"/>
      <c r="P470" s="86"/>
      <c r="Q470" s="86"/>
      <c r="R470" s="86"/>
    </row>
    <row r="471" ht="45" spans="1:18">
      <c r="A471" s="90">
        <v>469</v>
      </c>
      <c r="B471" s="91" t="s">
        <v>751</v>
      </c>
      <c r="C471" s="91" t="s">
        <v>752</v>
      </c>
      <c r="D471" s="91" t="s">
        <v>1588</v>
      </c>
      <c r="E471" s="91" t="s">
        <v>1590</v>
      </c>
      <c r="F471" s="91" t="s">
        <v>537</v>
      </c>
      <c r="G471" s="91" t="s">
        <v>918</v>
      </c>
      <c r="H471" s="91">
        <v>1030000</v>
      </c>
      <c r="I471" s="91" t="s">
        <v>1137</v>
      </c>
      <c r="J471" s="91" t="s">
        <v>1164</v>
      </c>
      <c r="K471" s="84" t="s">
        <v>1176</v>
      </c>
      <c r="L471" s="84"/>
      <c r="M471" s="84"/>
      <c r="N471" s="86"/>
      <c r="O471" s="86"/>
      <c r="P471" s="86"/>
      <c r="Q471" s="86"/>
      <c r="R471" s="86"/>
    </row>
    <row r="472" ht="45" spans="1:18">
      <c r="A472" s="90">
        <v>470</v>
      </c>
      <c r="B472" s="91" t="s">
        <v>751</v>
      </c>
      <c r="C472" s="91" t="s">
        <v>752</v>
      </c>
      <c r="D472" s="91" t="s">
        <v>1588</v>
      </c>
      <c r="E472" s="91" t="s">
        <v>1591</v>
      </c>
      <c r="F472" s="91" t="s">
        <v>537</v>
      </c>
      <c r="G472" s="91" t="s">
        <v>918</v>
      </c>
      <c r="H472" s="91">
        <v>2183600</v>
      </c>
      <c r="I472" s="91" t="s">
        <v>1137</v>
      </c>
      <c r="J472" s="91" t="s">
        <v>1164</v>
      </c>
      <c r="K472" s="84" t="s">
        <v>1176</v>
      </c>
      <c r="L472" s="84"/>
      <c r="M472" s="84"/>
      <c r="N472" s="86"/>
      <c r="O472" s="86"/>
      <c r="P472" s="86"/>
      <c r="Q472" s="86"/>
      <c r="R472" s="86"/>
    </row>
    <row r="473" ht="45" spans="1:18">
      <c r="A473" s="90">
        <v>471</v>
      </c>
      <c r="B473" s="91" t="s">
        <v>751</v>
      </c>
      <c r="C473" s="91" t="s">
        <v>752</v>
      </c>
      <c r="D473" s="91" t="s">
        <v>1588</v>
      </c>
      <c r="E473" s="91" t="s">
        <v>1592</v>
      </c>
      <c r="F473" s="91" t="s">
        <v>918</v>
      </c>
      <c r="G473" s="91" t="s">
        <v>918</v>
      </c>
      <c r="H473" s="91">
        <v>608022</v>
      </c>
      <c r="I473" s="91" t="s">
        <v>1137</v>
      </c>
      <c r="J473" s="91" t="s">
        <v>1356</v>
      </c>
      <c r="K473" s="84" t="s">
        <v>1176</v>
      </c>
      <c r="L473" s="84"/>
      <c r="M473" s="84"/>
      <c r="N473" s="86"/>
      <c r="O473" s="86"/>
      <c r="P473" s="86"/>
      <c r="Q473" s="86"/>
      <c r="R473" s="86"/>
    </row>
    <row r="474" ht="45" spans="1:18">
      <c r="A474" s="90">
        <v>472</v>
      </c>
      <c r="B474" s="91" t="s">
        <v>751</v>
      </c>
      <c r="C474" s="91" t="s">
        <v>752</v>
      </c>
      <c r="D474" s="91" t="s">
        <v>1588</v>
      </c>
      <c r="E474" s="91" t="s">
        <v>1593</v>
      </c>
      <c r="F474" s="91" t="s">
        <v>918</v>
      </c>
      <c r="G474" s="91" t="s">
        <v>918</v>
      </c>
      <c r="H474" s="91">
        <v>803209</v>
      </c>
      <c r="I474" s="91" t="s">
        <v>1137</v>
      </c>
      <c r="J474" s="91" t="s">
        <v>1356</v>
      </c>
      <c r="K474" s="84" t="s">
        <v>1176</v>
      </c>
      <c r="L474" s="84"/>
      <c r="M474" s="84"/>
      <c r="N474" s="86"/>
      <c r="O474" s="86"/>
      <c r="P474" s="86"/>
      <c r="Q474" s="86"/>
      <c r="R474" s="86"/>
    </row>
    <row r="475" ht="45" spans="1:18">
      <c r="A475" s="90">
        <v>473</v>
      </c>
      <c r="B475" s="91" t="s">
        <v>751</v>
      </c>
      <c r="C475" s="91" t="s">
        <v>752</v>
      </c>
      <c r="D475" s="91" t="s">
        <v>1588</v>
      </c>
      <c r="E475" s="91" t="s">
        <v>1594</v>
      </c>
      <c r="F475" s="91" t="s">
        <v>918</v>
      </c>
      <c r="G475" s="91" t="s">
        <v>918</v>
      </c>
      <c r="H475" s="91">
        <v>22000</v>
      </c>
      <c r="I475" s="91" t="s">
        <v>1137</v>
      </c>
      <c r="J475" s="91" t="s">
        <v>1356</v>
      </c>
      <c r="K475" s="84" t="s">
        <v>1176</v>
      </c>
      <c r="L475" s="84"/>
      <c r="M475" s="84"/>
      <c r="N475" s="86"/>
      <c r="O475" s="86"/>
      <c r="P475" s="86"/>
      <c r="Q475" s="86"/>
      <c r="R475" s="86"/>
    </row>
    <row r="476" ht="45" spans="1:18">
      <c r="A476" s="90">
        <v>474</v>
      </c>
      <c r="B476" s="91" t="s">
        <v>751</v>
      </c>
      <c r="C476" s="91" t="s">
        <v>752</v>
      </c>
      <c r="D476" s="91" t="s">
        <v>1595</v>
      </c>
      <c r="E476" s="91" t="s">
        <v>1596</v>
      </c>
      <c r="F476" s="91" t="s">
        <v>537</v>
      </c>
      <c r="G476" s="91">
        <v>162.5</v>
      </c>
      <c r="H476" s="91">
        <v>1176090.16</v>
      </c>
      <c r="I476" s="91" t="s">
        <v>1137</v>
      </c>
      <c r="J476" s="91" t="s">
        <v>507</v>
      </c>
      <c r="K476" s="84" t="s">
        <v>1176</v>
      </c>
      <c r="L476" s="84"/>
      <c r="M476" s="84"/>
      <c r="N476" s="86"/>
      <c r="O476" s="86"/>
      <c r="P476" s="86"/>
      <c r="Q476" s="86"/>
      <c r="R476" s="86"/>
    </row>
    <row r="477" ht="30" spans="1:18">
      <c r="A477" s="90">
        <v>475</v>
      </c>
      <c r="B477" s="91" t="s">
        <v>751</v>
      </c>
      <c r="C477" s="91" t="s">
        <v>752</v>
      </c>
      <c r="D477" s="91" t="s">
        <v>1597</v>
      </c>
      <c r="E477" s="91" t="s">
        <v>1598</v>
      </c>
      <c r="F477" s="91" t="s">
        <v>537</v>
      </c>
      <c r="G477" s="91">
        <v>74.21</v>
      </c>
      <c r="H477" s="91">
        <v>741843.9</v>
      </c>
      <c r="I477" s="91" t="s">
        <v>1137</v>
      </c>
      <c r="J477" s="91" t="s">
        <v>507</v>
      </c>
      <c r="K477" s="84" t="s">
        <v>1245</v>
      </c>
      <c r="L477" s="84"/>
      <c r="M477" s="84"/>
      <c r="N477" s="86"/>
      <c r="O477" s="86"/>
      <c r="P477" s="86"/>
      <c r="Q477" s="86"/>
      <c r="R477" s="86"/>
    </row>
    <row r="478" ht="30" spans="1:18">
      <c r="A478" s="90">
        <v>476</v>
      </c>
      <c r="B478" s="91" t="s">
        <v>751</v>
      </c>
      <c r="C478" s="91" t="s">
        <v>752</v>
      </c>
      <c r="D478" s="91" t="s">
        <v>1597</v>
      </c>
      <c r="E478" s="91" t="s">
        <v>1599</v>
      </c>
      <c r="F478" s="91" t="s">
        <v>537</v>
      </c>
      <c r="G478" s="91">
        <v>74.21</v>
      </c>
      <c r="H478" s="91">
        <v>763373.9</v>
      </c>
      <c r="I478" s="91" t="s">
        <v>1137</v>
      </c>
      <c r="J478" s="91" t="s">
        <v>507</v>
      </c>
      <c r="K478" s="84" t="s">
        <v>1245</v>
      </c>
      <c r="L478" s="84"/>
      <c r="M478" s="84"/>
      <c r="N478" s="86"/>
      <c r="O478" s="86"/>
      <c r="P478" s="86"/>
      <c r="Q478" s="86"/>
      <c r="R478" s="86"/>
    </row>
    <row r="479" ht="30" spans="1:18">
      <c r="A479" s="90">
        <v>477</v>
      </c>
      <c r="B479" s="91" t="s">
        <v>751</v>
      </c>
      <c r="C479" s="91" t="s">
        <v>752</v>
      </c>
      <c r="D479" s="91" t="s">
        <v>1597</v>
      </c>
      <c r="E479" s="91" t="s">
        <v>972</v>
      </c>
      <c r="F479" s="91" t="s">
        <v>537</v>
      </c>
      <c r="G479" s="91">
        <v>54.47</v>
      </c>
      <c r="H479" s="91">
        <v>618126</v>
      </c>
      <c r="I479" s="91" t="s">
        <v>1210</v>
      </c>
      <c r="J479" s="91" t="s">
        <v>507</v>
      </c>
      <c r="K479" s="84" t="s">
        <v>1245</v>
      </c>
      <c r="L479" s="84"/>
      <c r="M479" s="84"/>
      <c r="N479" s="86"/>
      <c r="O479" s="86"/>
      <c r="P479" s="86"/>
      <c r="Q479" s="86"/>
      <c r="R479" s="86"/>
    </row>
    <row r="480" ht="30" spans="1:18">
      <c r="A480" s="90">
        <v>478</v>
      </c>
      <c r="B480" s="91" t="s">
        <v>751</v>
      </c>
      <c r="C480" s="91" t="s">
        <v>752</v>
      </c>
      <c r="D480" s="91" t="s">
        <v>1597</v>
      </c>
      <c r="E480" s="91" t="s">
        <v>959</v>
      </c>
      <c r="F480" s="91" t="s">
        <v>537</v>
      </c>
      <c r="G480" s="91">
        <v>55.08</v>
      </c>
      <c r="H480" s="91">
        <v>630034</v>
      </c>
      <c r="I480" s="91" t="s">
        <v>1210</v>
      </c>
      <c r="J480" s="91" t="s">
        <v>507</v>
      </c>
      <c r="K480" s="84" t="s">
        <v>1245</v>
      </c>
      <c r="L480" s="84"/>
      <c r="M480" s="84"/>
      <c r="N480" s="86"/>
      <c r="O480" s="86"/>
      <c r="P480" s="86"/>
      <c r="Q480" s="86"/>
      <c r="R480" s="86"/>
    </row>
    <row r="481" ht="30" spans="1:18">
      <c r="A481" s="90">
        <v>479</v>
      </c>
      <c r="B481" s="91" t="s">
        <v>751</v>
      </c>
      <c r="C481" s="91" t="s">
        <v>752</v>
      </c>
      <c r="D481" s="91" t="s">
        <v>1597</v>
      </c>
      <c r="E481" s="91" t="s">
        <v>965</v>
      </c>
      <c r="F481" s="91" t="s">
        <v>537</v>
      </c>
      <c r="G481" s="91">
        <v>42.98</v>
      </c>
      <c r="H481" s="91">
        <v>519256</v>
      </c>
      <c r="I481" s="91" t="s">
        <v>1210</v>
      </c>
      <c r="J481" s="91" t="s">
        <v>507</v>
      </c>
      <c r="K481" s="84" t="s">
        <v>1245</v>
      </c>
      <c r="L481" s="84"/>
      <c r="M481" s="84"/>
      <c r="N481" s="86"/>
      <c r="O481" s="86"/>
      <c r="P481" s="86"/>
      <c r="Q481" s="86"/>
      <c r="R481" s="86"/>
    </row>
    <row r="482" ht="30" spans="1:18">
      <c r="A482" s="90">
        <v>480</v>
      </c>
      <c r="B482" s="91" t="s">
        <v>751</v>
      </c>
      <c r="C482" s="91" t="s">
        <v>752</v>
      </c>
      <c r="D482" s="91" t="s">
        <v>1597</v>
      </c>
      <c r="E482" s="91" t="s">
        <v>1600</v>
      </c>
      <c r="F482" s="91" t="s">
        <v>537</v>
      </c>
      <c r="G482" s="91">
        <v>142.45</v>
      </c>
      <c r="H482" s="91">
        <v>909294.8</v>
      </c>
      <c r="I482" s="91" t="s">
        <v>1137</v>
      </c>
      <c r="J482" s="91" t="s">
        <v>507</v>
      </c>
      <c r="K482" s="84" t="s">
        <v>1245</v>
      </c>
      <c r="L482" s="84"/>
      <c r="M482" s="84"/>
      <c r="N482" s="86"/>
      <c r="O482" s="86"/>
      <c r="P482" s="86"/>
      <c r="Q482" s="86"/>
      <c r="R482" s="86"/>
    </row>
    <row r="483" ht="30" spans="1:18">
      <c r="A483" s="90">
        <v>481</v>
      </c>
      <c r="B483" s="91" t="s">
        <v>751</v>
      </c>
      <c r="C483" s="91" t="s">
        <v>752</v>
      </c>
      <c r="D483" s="91" t="s">
        <v>1597</v>
      </c>
      <c r="E483" s="91" t="s">
        <v>968</v>
      </c>
      <c r="F483" s="91" t="s">
        <v>537</v>
      </c>
      <c r="G483" s="91">
        <v>57.4</v>
      </c>
      <c r="H483" s="91">
        <v>637668</v>
      </c>
      <c r="I483" s="91" t="s">
        <v>1210</v>
      </c>
      <c r="J483" s="91" t="s">
        <v>507</v>
      </c>
      <c r="K483" s="84" t="s">
        <v>1245</v>
      </c>
      <c r="L483" s="84"/>
      <c r="M483" s="84"/>
      <c r="N483" s="86"/>
      <c r="O483" s="86"/>
      <c r="P483" s="86"/>
      <c r="Q483" s="86"/>
      <c r="R483" s="86"/>
    </row>
    <row r="484" ht="30" spans="1:18">
      <c r="A484" s="90">
        <v>482</v>
      </c>
      <c r="B484" s="91" t="s">
        <v>751</v>
      </c>
      <c r="C484" s="91" t="s">
        <v>752</v>
      </c>
      <c r="D484" s="91" t="s">
        <v>1597</v>
      </c>
      <c r="E484" s="91" t="s">
        <v>1601</v>
      </c>
      <c r="F484" s="91" t="s">
        <v>537</v>
      </c>
      <c r="G484" s="91">
        <v>632.18</v>
      </c>
      <c r="H484" s="91">
        <v>4608379</v>
      </c>
      <c r="I484" s="91" t="s">
        <v>1137</v>
      </c>
      <c r="J484" s="91" t="s">
        <v>507</v>
      </c>
      <c r="K484" s="84" t="s">
        <v>1245</v>
      </c>
      <c r="L484" s="84"/>
      <c r="M484" s="84"/>
      <c r="N484" s="86"/>
      <c r="O484" s="86"/>
      <c r="P484" s="86"/>
      <c r="Q484" s="86"/>
      <c r="R484" s="86"/>
    </row>
    <row r="485" ht="30" spans="1:18">
      <c r="A485" s="90">
        <v>483</v>
      </c>
      <c r="B485" s="91" t="s">
        <v>751</v>
      </c>
      <c r="C485" s="91" t="s">
        <v>752</v>
      </c>
      <c r="D485" s="91" t="s">
        <v>1597</v>
      </c>
      <c r="E485" s="91" t="s">
        <v>1602</v>
      </c>
      <c r="F485" s="91" t="s">
        <v>537</v>
      </c>
      <c r="G485" s="91">
        <v>737.37</v>
      </c>
      <c r="H485" s="91">
        <v>1654571</v>
      </c>
      <c r="I485" s="91" t="s">
        <v>1137</v>
      </c>
      <c r="J485" s="91" t="s">
        <v>252</v>
      </c>
      <c r="K485" s="84" t="s">
        <v>1245</v>
      </c>
      <c r="L485" s="84"/>
      <c r="M485" s="84"/>
      <c r="N485" s="86"/>
      <c r="O485" s="86"/>
      <c r="P485" s="86"/>
      <c r="Q485" s="86"/>
      <c r="R485" s="86"/>
    </row>
    <row r="486" ht="45" spans="1:18">
      <c r="A486" s="90">
        <v>484</v>
      </c>
      <c r="B486" s="91" t="s">
        <v>751</v>
      </c>
      <c r="C486" s="91" t="s">
        <v>752</v>
      </c>
      <c r="D486" s="91" t="s">
        <v>1597</v>
      </c>
      <c r="E486" s="91" t="s">
        <v>1603</v>
      </c>
      <c r="F486" s="91" t="s">
        <v>537</v>
      </c>
      <c r="G486" s="91">
        <v>219.95</v>
      </c>
      <c r="H486" s="91">
        <v>1023204</v>
      </c>
      <c r="I486" s="91" t="s">
        <v>1137</v>
      </c>
      <c r="J486" s="91" t="s">
        <v>507</v>
      </c>
      <c r="K486" s="84" t="s">
        <v>1245</v>
      </c>
      <c r="L486" s="84"/>
      <c r="M486" s="84"/>
      <c r="N486" s="86"/>
      <c r="O486" s="86"/>
      <c r="P486" s="86"/>
      <c r="Q486" s="86"/>
      <c r="R486" s="86"/>
    </row>
    <row r="487" ht="45" spans="1:18">
      <c r="A487" s="90">
        <v>485</v>
      </c>
      <c r="B487" s="91" t="s">
        <v>751</v>
      </c>
      <c r="C487" s="91" t="s">
        <v>752</v>
      </c>
      <c r="D487" s="91" t="s">
        <v>1604</v>
      </c>
      <c r="E487" s="91" t="s">
        <v>1164</v>
      </c>
      <c r="F487" s="91" t="s">
        <v>538</v>
      </c>
      <c r="G487" s="91"/>
      <c r="H487" s="91">
        <v>461224</v>
      </c>
      <c r="I487" s="91" t="s">
        <v>1137</v>
      </c>
      <c r="J487" s="91" t="s">
        <v>1164</v>
      </c>
      <c r="K487" s="84" t="s">
        <v>1176</v>
      </c>
      <c r="L487" s="84"/>
      <c r="M487" s="84"/>
      <c r="N487" s="86"/>
      <c r="O487" s="86"/>
      <c r="P487" s="86"/>
      <c r="Q487" s="86"/>
      <c r="R487" s="86"/>
    </row>
    <row r="488" ht="45" spans="1:18">
      <c r="A488" s="90">
        <v>486</v>
      </c>
      <c r="B488" s="91" t="s">
        <v>751</v>
      </c>
      <c r="C488" s="91" t="s">
        <v>752</v>
      </c>
      <c r="D488" s="91" t="s">
        <v>753</v>
      </c>
      <c r="E488" s="91" t="s">
        <v>1605</v>
      </c>
      <c r="F488" s="91" t="s">
        <v>538</v>
      </c>
      <c r="G488" s="91">
        <v>116.83</v>
      </c>
      <c r="H488" s="91">
        <v>874801.07</v>
      </c>
      <c r="I488" s="91" t="s">
        <v>692</v>
      </c>
      <c r="J488" s="91" t="s">
        <v>507</v>
      </c>
      <c r="K488" s="84" t="s">
        <v>1176</v>
      </c>
      <c r="L488" s="84"/>
      <c r="M488" s="84"/>
      <c r="N488" s="86"/>
      <c r="O488" s="86"/>
      <c r="P488" s="86"/>
      <c r="Q488" s="86"/>
      <c r="R488" s="86"/>
    </row>
    <row r="489" ht="45" spans="1:18">
      <c r="A489" s="90">
        <v>487</v>
      </c>
      <c r="B489" s="91" t="s">
        <v>751</v>
      </c>
      <c r="C489" s="91" t="s">
        <v>752</v>
      </c>
      <c r="D489" s="91" t="s">
        <v>753</v>
      </c>
      <c r="E489" s="91" t="s">
        <v>1606</v>
      </c>
      <c r="F489" s="91" t="s">
        <v>538</v>
      </c>
      <c r="G489" s="91">
        <v>101.73</v>
      </c>
      <c r="H489" s="91">
        <v>717978.37</v>
      </c>
      <c r="I489" s="91" t="s">
        <v>692</v>
      </c>
      <c r="J489" s="91" t="s">
        <v>507</v>
      </c>
      <c r="K489" s="84" t="s">
        <v>1176</v>
      </c>
      <c r="L489" s="84"/>
      <c r="M489" s="84"/>
      <c r="N489" s="86"/>
      <c r="O489" s="86"/>
      <c r="P489" s="86"/>
      <c r="Q489" s="86"/>
      <c r="R489" s="86"/>
    </row>
    <row r="490" ht="30" spans="1:18">
      <c r="A490" s="90">
        <v>488</v>
      </c>
      <c r="B490" s="91" t="s">
        <v>751</v>
      </c>
      <c r="C490" s="91" t="s">
        <v>752</v>
      </c>
      <c r="D490" s="91" t="s">
        <v>1607</v>
      </c>
      <c r="E490" s="91" t="s">
        <v>140</v>
      </c>
      <c r="F490" s="91" t="s">
        <v>537</v>
      </c>
      <c r="G490" s="91">
        <v>589</v>
      </c>
      <c r="H490" s="91">
        <v>486814</v>
      </c>
      <c r="I490" s="91" t="s">
        <v>1137</v>
      </c>
      <c r="J490" s="91" t="s">
        <v>252</v>
      </c>
      <c r="K490" s="84" t="s">
        <v>1138</v>
      </c>
      <c r="L490" s="84"/>
      <c r="M490" s="84"/>
      <c r="N490" s="86"/>
      <c r="O490" s="86"/>
      <c r="P490" s="86"/>
      <c r="Q490" s="86"/>
      <c r="R490" s="86"/>
    </row>
    <row r="491" ht="30" spans="1:18">
      <c r="A491" s="90">
        <v>489</v>
      </c>
      <c r="B491" s="91" t="s">
        <v>751</v>
      </c>
      <c r="C491" s="91" t="s">
        <v>752</v>
      </c>
      <c r="D491" s="91" t="s">
        <v>1607</v>
      </c>
      <c r="E491" s="91" t="s">
        <v>1608</v>
      </c>
      <c r="F491" s="91" t="s">
        <v>538</v>
      </c>
      <c r="G491" s="91"/>
      <c r="H491" s="91">
        <v>10198.6</v>
      </c>
      <c r="I491" s="91" t="s">
        <v>1137</v>
      </c>
      <c r="J491" s="91" t="s">
        <v>1356</v>
      </c>
      <c r="K491" s="84" t="s">
        <v>1138</v>
      </c>
      <c r="L491" s="84"/>
      <c r="M491" s="84"/>
      <c r="N491" s="86"/>
      <c r="O491" s="86"/>
      <c r="P491" s="86"/>
      <c r="Q491" s="86"/>
      <c r="R491" s="86"/>
    </row>
    <row r="492" ht="30" spans="1:18">
      <c r="A492" s="90">
        <v>490</v>
      </c>
      <c r="B492" s="91" t="s">
        <v>751</v>
      </c>
      <c r="C492" s="91" t="s">
        <v>752</v>
      </c>
      <c r="D492" s="91" t="s">
        <v>1607</v>
      </c>
      <c r="E492" s="91" t="s">
        <v>1609</v>
      </c>
      <c r="F492" s="91" t="s">
        <v>537</v>
      </c>
      <c r="G492" s="91">
        <v>862</v>
      </c>
      <c r="H492" s="91">
        <v>2270002</v>
      </c>
      <c r="I492" s="91" t="s">
        <v>1137</v>
      </c>
      <c r="J492" s="91" t="s">
        <v>252</v>
      </c>
      <c r="K492" s="84" t="s">
        <v>1138</v>
      </c>
      <c r="L492" s="84"/>
      <c r="M492" s="84"/>
      <c r="N492" s="86"/>
      <c r="O492" s="86"/>
      <c r="P492" s="86"/>
      <c r="Q492" s="86"/>
      <c r="R492" s="86"/>
    </row>
    <row r="493" ht="30" spans="1:18">
      <c r="A493" s="90">
        <v>491</v>
      </c>
      <c r="B493" s="91" t="s">
        <v>751</v>
      </c>
      <c r="C493" s="91" t="s">
        <v>752</v>
      </c>
      <c r="D493" s="91" t="s">
        <v>1607</v>
      </c>
      <c r="E493" s="91" t="s">
        <v>1386</v>
      </c>
      <c r="F493" s="91" t="s">
        <v>538</v>
      </c>
      <c r="G493" s="91"/>
      <c r="H493" s="91">
        <v>110852</v>
      </c>
      <c r="I493" s="91" t="s">
        <v>1137</v>
      </c>
      <c r="J493" s="91" t="s">
        <v>1356</v>
      </c>
      <c r="K493" s="84" t="s">
        <v>1138</v>
      </c>
      <c r="L493" s="84"/>
      <c r="M493" s="84"/>
      <c r="N493" s="86"/>
      <c r="O493" s="86"/>
      <c r="P493" s="86"/>
      <c r="Q493" s="86"/>
      <c r="R493" s="86"/>
    </row>
    <row r="494" ht="30" spans="1:18">
      <c r="A494" s="90">
        <v>492</v>
      </c>
      <c r="B494" s="91" t="s">
        <v>751</v>
      </c>
      <c r="C494" s="91" t="s">
        <v>752</v>
      </c>
      <c r="D494" s="91" t="s">
        <v>1607</v>
      </c>
      <c r="E494" s="91" t="s">
        <v>1610</v>
      </c>
      <c r="F494" s="91" t="s">
        <v>538</v>
      </c>
      <c r="G494" s="91"/>
      <c r="H494" s="91">
        <v>573113</v>
      </c>
      <c r="I494" s="91" t="s">
        <v>1137</v>
      </c>
      <c r="J494" s="91" t="s">
        <v>1356</v>
      </c>
      <c r="K494" s="84" t="s">
        <v>1138</v>
      </c>
      <c r="L494" s="84"/>
      <c r="M494" s="84"/>
      <c r="N494" s="86"/>
      <c r="O494" s="86"/>
      <c r="P494" s="86"/>
      <c r="Q494" s="86"/>
      <c r="R494" s="86"/>
    </row>
    <row r="495" ht="30" spans="1:18">
      <c r="A495" s="90">
        <v>493</v>
      </c>
      <c r="B495" s="91" t="s">
        <v>751</v>
      </c>
      <c r="C495" s="91" t="s">
        <v>752</v>
      </c>
      <c r="D495" s="91" t="s">
        <v>1607</v>
      </c>
      <c r="E495" s="91" t="s">
        <v>1611</v>
      </c>
      <c r="F495" s="91" t="s">
        <v>538</v>
      </c>
      <c r="G495" s="91"/>
      <c r="H495" s="91">
        <v>46450</v>
      </c>
      <c r="I495" s="91" t="s">
        <v>1137</v>
      </c>
      <c r="J495" s="91" t="s">
        <v>1356</v>
      </c>
      <c r="K495" s="84" t="s">
        <v>1138</v>
      </c>
      <c r="L495" s="84"/>
      <c r="M495" s="84"/>
      <c r="N495" s="86"/>
      <c r="O495" s="86"/>
      <c r="P495" s="86"/>
      <c r="Q495" s="86"/>
      <c r="R495" s="86"/>
    </row>
    <row r="496" ht="30" spans="1:18">
      <c r="A496" s="90">
        <v>494</v>
      </c>
      <c r="B496" s="91" t="s">
        <v>751</v>
      </c>
      <c r="C496" s="91" t="s">
        <v>752</v>
      </c>
      <c r="D496" s="91" t="s">
        <v>1607</v>
      </c>
      <c r="E496" s="91" t="s">
        <v>1612</v>
      </c>
      <c r="F496" s="91" t="s">
        <v>537</v>
      </c>
      <c r="G496" s="91"/>
      <c r="H496" s="91">
        <v>8716370</v>
      </c>
      <c r="I496" s="91" t="s">
        <v>1137</v>
      </c>
      <c r="J496" s="91" t="s">
        <v>252</v>
      </c>
      <c r="K496" s="84" t="s">
        <v>1138</v>
      </c>
      <c r="L496" s="84"/>
      <c r="M496" s="84"/>
      <c r="N496" s="86"/>
      <c r="O496" s="86"/>
      <c r="P496" s="86"/>
      <c r="Q496" s="86"/>
      <c r="R496" s="86"/>
    </row>
    <row r="497" ht="30" spans="1:18">
      <c r="A497" s="90">
        <v>495</v>
      </c>
      <c r="B497" s="91" t="s">
        <v>751</v>
      </c>
      <c r="C497" s="91" t="s">
        <v>752</v>
      </c>
      <c r="D497" s="91" t="s">
        <v>1607</v>
      </c>
      <c r="E497" s="91" t="s">
        <v>1613</v>
      </c>
      <c r="F497" s="91" t="s">
        <v>538</v>
      </c>
      <c r="G497" s="91"/>
      <c r="H497" s="91">
        <v>4555046</v>
      </c>
      <c r="I497" s="91" t="s">
        <v>1137</v>
      </c>
      <c r="J497" s="91" t="s">
        <v>1356</v>
      </c>
      <c r="K497" s="84" t="s">
        <v>1138</v>
      </c>
      <c r="L497" s="84"/>
      <c r="M497" s="84"/>
      <c r="N497" s="86"/>
      <c r="O497" s="86"/>
      <c r="P497" s="86"/>
      <c r="Q497" s="86"/>
      <c r="R497" s="86"/>
    </row>
    <row r="498" ht="30" spans="1:18">
      <c r="A498" s="90">
        <v>496</v>
      </c>
      <c r="B498" s="91" t="s">
        <v>751</v>
      </c>
      <c r="C498" s="91" t="s">
        <v>752</v>
      </c>
      <c r="D498" s="91" t="s">
        <v>1607</v>
      </c>
      <c r="E498" s="91" t="s">
        <v>1614</v>
      </c>
      <c r="F498" s="91" t="s">
        <v>538</v>
      </c>
      <c r="G498" s="91"/>
      <c r="H498" s="91">
        <v>2300</v>
      </c>
      <c r="I498" s="91" t="s">
        <v>1137</v>
      </c>
      <c r="J498" s="91" t="s">
        <v>1356</v>
      </c>
      <c r="K498" s="84" t="s">
        <v>1138</v>
      </c>
      <c r="L498" s="84"/>
      <c r="M498" s="84"/>
      <c r="N498" s="86"/>
      <c r="O498" s="86"/>
      <c r="P498" s="86"/>
      <c r="Q498" s="86"/>
      <c r="R498" s="86"/>
    </row>
    <row r="499" ht="30" spans="1:18">
      <c r="A499" s="90">
        <v>497</v>
      </c>
      <c r="B499" s="91" t="s">
        <v>751</v>
      </c>
      <c r="C499" s="91" t="s">
        <v>752</v>
      </c>
      <c r="D499" s="91" t="s">
        <v>1607</v>
      </c>
      <c r="E499" s="91" t="s">
        <v>1615</v>
      </c>
      <c r="F499" s="91" t="s">
        <v>538</v>
      </c>
      <c r="G499" s="91"/>
      <c r="H499" s="91">
        <v>84204</v>
      </c>
      <c r="I499" s="91" t="s">
        <v>1137</v>
      </c>
      <c r="J499" s="91" t="s">
        <v>1356</v>
      </c>
      <c r="K499" s="84" t="s">
        <v>1138</v>
      </c>
      <c r="L499" s="84"/>
      <c r="M499" s="84"/>
      <c r="N499" s="86"/>
      <c r="O499" s="86"/>
      <c r="P499" s="86"/>
      <c r="Q499" s="86"/>
      <c r="R499" s="86"/>
    </row>
    <row r="500" ht="30" spans="1:18">
      <c r="A500" s="90">
        <v>498</v>
      </c>
      <c r="B500" s="91" t="s">
        <v>751</v>
      </c>
      <c r="C500" s="91" t="s">
        <v>752</v>
      </c>
      <c r="D500" s="91" t="s">
        <v>1607</v>
      </c>
      <c r="E500" s="91" t="s">
        <v>1616</v>
      </c>
      <c r="F500" s="91" t="s">
        <v>538</v>
      </c>
      <c r="G500" s="91">
        <v>15115.4</v>
      </c>
      <c r="H500" s="91">
        <v>4083963</v>
      </c>
      <c r="I500" s="91" t="s">
        <v>692</v>
      </c>
      <c r="J500" s="91" t="s">
        <v>1164</v>
      </c>
      <c r="K500" s="84" t="s">
        <v>1138</v>
      </c>
      <c r="L500" s="84"/>
      <c r="M500" s="84"/>
      <c r="N500" s="86"/>
      <c r="O500" s="86"/>
      <c r="P500" s="86"/>
      <c r="Q500" s="86"/>
      <c r="R500" s="86"/>
    </row>
    <row r="501" ht="45" spans="1:18">
      <c r="A501" s="90">
        <v>499</v>
      </c>
      <c r="B501" s="91" t="s">
        <v>751</v>
      </c>
      <c r="C501" s="91" t="s">
        <v>752</v>
      </c>
      <c r="D501" s="91" t="s">
        <v>1617</v>
      </c>
      <c r="E501" s="91" t="s">
        <v>442</v>
      </c>
      <c r="F501" s="91" t="s">
        <v>537</v>
      </c>
      <c r="G501" s="91">
        <v>61.75</v>
      </c>
      <c r="H501" s="91">
        <v>935806</v>
      </c>
      <c r="I501" s="91" t="s">
        <v>692</v>
      </c>
      <c r="J501" s="91" t="s">
        <v>507</v>
      </c>
      <c r="K501" s="84" t="s">
        <v>1245</v>
      </c>
      <c r="L501" s="84"/>
      <c r="M501" s="84"/>
      <c r="N501" s="86"/>
      <c r="O501" s="86"/>
      <c r="P501" s="86"/>
      <c r="Q501" s="86"/>
      <c r="R501" s="86"/>
    </row>
    <row r="502" ht="45" spans="1:18">
      <c r="A502" s="90">
        <v>500</v>
      </c>
      <c r="B502" s="91" t="s">
        <v>751</v>
      </c>
      <c r="C502" s="91" t="s">
        <v>752</v>
      </c>
      <c r="D502" s="91" t="s">
        <v>1617</v>
      </c>
      <c r="E502" s="91" t="s">
        <v>1618</v>
      </c>
      <c r="F502" s="91" t="s">
        <v>538</v>
      </c>
      <c r="G502" s="91">
        <v>650</v>
      </c>
      <c r="H502" s="91">
        <v>4561953.73</v>
      </c>
      <c r="I502" s="91" t="s">
        <v>692</v>
      </c>
      <c r="J502" s="91" t="s">
        <v>1356</v>
      </c>
      <c r="K502" s="84" t="s">
        <v>1245</v>
      </c>
      <c r="L502" s="84"/>
      <c r="M502" s="84"/>
      <c r="N502" s="86"/>
      <c r="O502" s="86"/>
      <c r="P502" s="86"/>
      <c r="Q502" s="86"/>
      <c r="R502" s="86"/>
    </row>
    <row r="503" ht="30" spans="1:18">
      <c r="A503" s="90">
        <v>501</v>
      </c>
      <c r="B503" s="91" t="s">
        <v>751</v>
      </c>
      <c r="C503" s="91" t="s">
        <v>752</v>
      </c>
      <c r="D503" s="91" t="s">
        <v>1619</v>
      </c>
      <c r="E503" s="91" t="s">
        <v>1620</v>
      </c>
      <c r="F503" s="91" t="s">
        <v>538</v>
      </c>
      <c r="G503" s="91"/>
      <c r="H503" s="91">
        <v>6599910</v>
      </c>
      <c r="I503" s="91" t="s">
        <v>1137</v>
      </c>
      <c r="J503" s="91" t="s">
        <v>1164</v>
      </c>
      <c r="K503" s="84" t="s">
        <v>1176</v>
      </c>
      <c r="L503" s="84"/>
      <c r="M503" s="84"/>
      <c r="N503" s="86"/>
      <c r="O503" s="86"/>
      <c r="P503" s="86"/>
      <c r="Q503" s="86"/>
      <c r="R503" s="86"/>
    </row>
    <row r="504" ht="45" spans="1:18">
      <c r="A504" s="90">
        <v>502</v>
      </c>
      <c r="B504" s="91" t="s">
        <v>751</v>
      </c>
      <c r="C504" s="91" t="s">
        <v>752</v>
      </c>
      <c r="D504" s="91" t="s">
        <v>1621</v>
      </c>
      <c r="E504" s="91" t="s">
        <v>1501</v>
      </c>
      <c r="F504" s="91" t="s">
        <v>918</v>
      </c>
      <c r="G504" s="91" t="s">
        <v>918</v>
      </c>
      <c r="H504" s="91">
        <v>45260</v>
      </c>
      <c r="I504" s="91" t="s">
        <v>1137</v>
      </c>
      <c r="J504" s="91" t="s">
        <v>1356</v>
      </c>
      <c r="K504" s="84" t="s">
        <v>1245</v>
      </c>
      <c r="L504" s="84"/>
      <c r="M504" s="84"/>
      <c r="N504" s="86"/>
      <c r="O504" s="86"/>
      <c r="P504" s="86"/>
      <c r="Q504" s="86"/>
      <c r="R504" s="86"/>
    </row>
    <row r="505" ht="45" spans="1:18">
      <c r="A505" s="90">
        <v>503</v>
      </c>
      <c r="B505" s="91" t="s">
        <v>751</v>
      </c>
      <c r="C505" s="91" t="s">
        <v>752</v>
      </c>
      <c r="D505" s="91" t="s">
        <v>1621</v>
      </c>
      <c r="E505" s="91" t="s">
        <v>1622</v>
      </c>
      <c r="F505" s="91" t="s">
        <v>918</v>
      </c>
      <c r="G505" s="91" t="s">
        <v>918</v>
      </c>
      <c r="H505" s="91">
        <v>120485.6</v>
      </c>
      <c r="I505" s="91" t="s">
        <v>1137</v>
      </c>
      <c r="J505" s="91" t="s">
        <v>1356</v>
      </c>
      <c r="K505" s="84" t="s">
        <v>1245</v>
      </c>
      <c r="L505" s="84"/>
      <c r="M505" s="84"/>
      <c r="N505" s="86"/>
      <c r="O505" s="86"/>
      <c r="P505" s="86"/>
      <c r="Q505" s="86"/>
      <c r="R505" s="86"/>
    </row>
    <row r="506" ht="45" spans="1:18">
      <c r="A506" s="90">
        <v>504</v>
      </c>
      <c r="B506" s="91" t="s">
        <v>751</v>
      </c>
      <c r="C506" s="91" t="s">
        <v>752</v>
      </c>
      <c r="D506" s="91" t="s">
        <v>1621</v>
      </c>
      <c r="E506" s="91" t="s">
        <v>1623</v>
      </c>
      <c r="F506" s="91" t="s">
        <v>918</v>
      </c>
      <c r="G506" s="91" t="s">
        <v>918</v>
      </c>
      <c r="H506" s="91">
        <v>840852</v>
      </c>
      <c r="I506" s="91" t="s">
        <v>1137</v>
      </c>
      <c r="J506" s="91" t="s">
        <v>1164</v>
      </c>
      <c r="K506" s="84" t="s">
        <v>1245</v>
      </c>
      <c r="L506" s="84"/>
      <c r="M506" s="84"/>
      <c r="N506" s="86"/>
      <c r="O506" s="86"/>
      <c r="P506" s="86"/>
      <c r="Q506" s="86"/>
      <c r="R506" s="86"/>
    </row>
    <row r="507" ht="30" spans="1:18">
      <c r="A507" s="90">
        <v>505</v>
      </c>
      <c r="B507" s="91" t="s">
        <v>751</v>
      </c>
      <c r="C507" s="91" t="s">
        <v>752</v>
      </c>
      <c r="D507" s="91" t="s">
        <v>1624</v>
      </c>
      <c r="E507" s="91" t="s">
        <v>1625</v>
      </c>
      <c r="F507" s="91" t="s">
        <v>918</v>
      </c>
      <c r="G507" s="91" t="s">
        <v>918</v>
      </c>
      <c r="H507" s="91">
        <v>1831000</v>
      </c>
      <c r="I507" s="91" t="s">
        <v>1137</v>
      </c>
      <c r="J507" s="91" t="s">
        <v>1164</v>
      </c>
      <c r="K507" s="84" t="s">
        <v>1176</v>
      </c>
      <c r="L507" s="84"/>
      <c r="M507" s="84"/>
      <c r="N507" s="86"/>
      <c r="O507" s="86"/>
      <c r="P507" s="86"/>
      <c r="Q507" s="86"/>
      <c r="R507" s="86"/>
    </row>
    <row r="508" ht="30" spans="1:18">
      <c r="A508" s="90">
        <v>506</v>
      </c>
      <c r="B508" s="91" t="s">
        <v>751</v>
      </c>
      <c r="C508" s="91" t="s">
        <v>752</v>
      </c>
      <c r="D508" s="91" t="s">
        <v>1624</v>
      </c>
      <c r="E508" s="91" t="s">
        <v>1626</v>
      </c>
      <c r="F508" s="91" t="s">
        <v>918</v>
      </c>
      <c r="G508" s="91" t="s">
        <v>918</v>
      </c>
      <c r="H508" s="91">
        <v>55845.5</v>
      </c>
      <c r="I508" s="91" t="s">
        <v>1137</v>
      </c>
      <c r="J508" s="91" t="s">
        <v>1164</v>
      </c>
      <c r="K508" s="84" t="s">
        <v>1176</v>
      </c>
      <c r="L508" s="84"/>
      <c r="M508" s="84"/>
      <c r="N508" s="86"/>
      <c r="O508" s="86"/>
      <c r="P508" s="86"/>
      <c r="Q508" s="86"/>
      <c r="R508" s="86"/>
    </row>
    <row r="509" ht="45" spans="1:18">
      <c r="A509" s="90">
        <v>507</v>
      </c>
      <c r="B509" s="91" t="s">
        <v>751</v>
      </c>
      <c r="C509" s="91" t="s">
        <v>752</v>
      </c>
      <c r="D509" s="91" t="s">
        <v>1624</v>
      </c>
      <c r="E509" s="91" t="s">
        <v>1627</v>
      </c>
      <c r="F509" s="91" t="s">
        <v>1628</v>
      </c>
      <c r="G509" s="91">
        <v>30</v>
      </c>
      <c r="H509" s="91">
        <v>63465.27</v>
      </c>
      <c r="I509" s="91" t="s">
        <v>1137</v>
      </c>
      <c r="J509" s="91" t="s">
        <v>1356</v>
      </c>
      <c r="K509" s="84" t="s">
        <v>1176</v>
      </c>
      <c r="L509" s="84"/>
      <c r="M509" s="84"/>
      <c r="N509" s="86"/>
      <c r="O509" s="86"/>
      <c r="P509" s="86"/>
      <c r="Q509" s="86"/>
      <c r="R509" s="86"/>
    </row>
    <row r="510" ht="45" spans="1:18">
      <c r="A510" s="90">
        <v>508</v>
      </c>
      <c r="B510" s="91" t="s">
        <v>751</v>
      </c>
      <c r="C510" s="91" t="s">
        <v>752</v>
      </c>
      <c r="D510" s="91" t="s">
        <v>1624</v>
      </c>
      <c r="E510" s="91" t="s">
        <v>1629</v>
      </c>
      <c r="F510" s="91" t="s">
        <v>1628</v>
      </c>
      <c r="G510" s="91">
        <v>126</v>
      </c>
      <c r="H510" s="91">
        <v>176498</v>
      </c>
      <c r="I510" s="91" t="s">
        <v>1137</v>
      </c>
      <c r="J510" s="91" t="s">
        <v>1356</v>
      </c>
      <c r="K510" s="84" t="s">
        <v>1176</v>
      </c>
      <c r="L510" s="84"/>
      <c r="M510" s="84"/>
      <c r="N510" s="86"/>
      <c r="O510" s="86"/>
      <c r="P510" s="86"/>
      <c r="Q510" s="86"/>
      <c r="R510" s="86"/>
    </row>
    <row r="511" ht="45" spans="1:18">
      <c r="A511" s="90">
        <v>509</v>
      </c>
      <c r="B511" s="91" t="s">
        <v>751</v>
      </c>
      <c r="C511" s="91" t="s">
        <v>752</v>
      </c>
      <c r="D511" s="91" t="s">
        <v>1624</v>
      </c>
      <c r="E511" s="91" t="s">
        <v>1181</v>
      </c>
      <c r="F511" s="91" t="s">
        <v>1628</v>
      </c>
      <c r="G511" s="91">
        <v>462</v>
      </c>
      <c r="H511" s="91">
        <v>385849</v>
      </c>
      <c r="I511" s="91" t="s">
        <v>1137</v>
      </c>
      <c r="J511" s="91" t="s">
        <v>1356</v>
      </c>
      <c r="K511" s="84" t="s">
        <v>1176</v>
      </c>
      <c r="L511" s="84"/>
      <c r="M511" s="84"/>
      <c r="N511" s="86"/>
      <c r="O511" s="86"/>
      <c r="P511" s="86"/>
      <c r="Q511" s="86"/>
      <c r="R511" s="86"/>
    </row>
    <row r="512" ht="45" spans="1:18">
      <c r="A512" s="90">
        <v>510</v>
      </c>
      <c r="B512" s="91" t="s">
        <v>751</v>
      </c>
      <c r="C512" s="91" t="s">
        <v>752</v>
      </c>
      <c r="D512" s="91" t="s">
        <v>1624</v>
      </c>
      <c r="E512" s="91" t="s">
        <v>1449</v>
      </c>
      <c r="F512" s="91" t="s">
        <v>1628</v>
      </c>
      <c r="G512" s="91">
        <v>30</v>
      </c>
      <c r="H512" s="91">
        <v>47592</v>
      </c>
      <c r="I512" s="91" t="s">
        <v>1137</v>
      </c>
      <c r="J512" s="91" t="s">
        <v>1356</v>
      </c>
      <c r="K512" s="84" t="s">
        <v>1176</v>
      </c>
      <c r="L512" s="84"/>
      <c r="M512" s="84"/>
      <c r="N512" s="86"/>
      <c r="O512" s="86"/>
      <c r="P512" s="86"/>
      <c r="Q512" s="86"/>
      <c r="R512" s="86"/>
    </row>
    <row r="513" ht="45" spans="1:18">
      <c r="A513" s="90">
        <v>511</v>
      </c>
      <c r="B513" s="91" t="s">
        <v>751</v>
      </c>
      <c r="C513" s="91" t="s">
        <v>752</v>
      </c>
      <c r="D513" s="91" t="s">
        <v>1624</v>
      </c>
      <c r="E513" s="91" t="s">
        <v>1630</v>
      </c>
      <c r="F513" s="91" t="s">
        <v>1628</v>
      </c>
      <c r="G513" s="91">
        <v>96</v>
      </c>
      <c r="H513" s="91">
        <v>471293</v>
      </c>
      <c r="I513" s="91" t="s">
        <v>1137</v>
      </c>
      <c r="J513" s="91" t="s">
        <v>1356</v>
      </c>
      <c r="K513" s="84" t="s">
        <v>1176</v>
      </c>
      <c r="L513" s="84"/>
      <c r="M513" s="84"/>
      <c r="N513" s="86"/>
      <c r="O513" s="86"/>
      <c r="P513" s="86"/>
      <c r="Q513" s="86"/>
      <c r="R513" s="86"/>
    </row>
    <row r="514" ht="30" spans="1:18">
      <c r="A514" s="90">
        <v>512</v>
      </c>
      <c r="B514" s="91" t="s">
        <v>751</v>
      </c>
      <c r="C514" s="91" t="s">
        <v>752</v>
      </c>
      <c r="D514" s="91" t="s">
        <v>1624</v>
      </c>
      <c r="E514" s="91" t="s">
        <v>1631</v>
      </c>
      <c r="F514" s="91" t="s">
        <v>537</v>
      </c>
      <c r="G514" s="91">
        <v>144.16</v>
      </c>
      <c r="H514" s="91">
        <v>912830.68</v>
      </c>
      <c r="I514" s="91" t="s">
        <v>1137</v>
      </c>
      <c r="J514" s="91" t="s">
        <v>252</v>
      </c>
      <c r="K514" s="84" t="s">
        <v>1176</v>
      </c>
      <c r="L514" s="84"/>
      <c r="M514" s="84"/>
      <c r="N514" s="86"/>
      <c r="O514" s="86"/>
      <c r="P514" s="86"/>
      <c r="Q514" s="86"/>
      <c r="R514" s="86"/>
    </row>
    <row r="515" ht="30" spans="1:18">
      <c r="A515" s="90">
        <v>513</v>
      </c>
      <c r="B515" s="91" t="s">
        <v>751</v>
      </c>
      <c r="C515" s="91" t="s">
        <v>752</v>
      </c>
      <c r="D515" s="91" t="s">
        <v>1624</v>
      </c>
      <c r="E515" s="91" t="s">
        <v>1632</v>
      </c>
      <c r="F515" s="91" t="s">
        <v>537</v>
      </c>
      <c r="G515" s="91">
        <v>148.17</v>
      </c>
      <c r="H515" s="91">
        <v>944665.72</v>
      </c>
      <c r="I515" s="91" t="s">
        <v>1137</v>
      </c>
      <c r="J515" s="91" t="s">
        <v>252</v>
      </c>
      <c r="K515" s="84" t="s">
        <v>1176</v>
      </c>
      <c r="L515" s="84"/>
      <c r="M515" s="84"/>
      <c r="N515" s="86"/>
      <c r="O515" s="86"/>
      <c r="P515" s="86"/>
      <c r="Q515" s="86"/>
      <c r="R515" s="86"/>
    </row>
    <row r="516" ht="30" spans="1:18">
      <c r="A516" s="90">
        <v>514</v>
      </c>
      <c r="B516" s="91" t="s">
        <v>751</v>
      </c>
      <c r="C516" s="91" t="s">
        <v>752</v>
      </c>
      <c r="D516" s="91" t="s">
        <v>1633</v>
      </c>
      <c r="E516" s="91" t="s">
        <v>1634</v>
      </c>
      <c r="F516" s="91" t="s">
        <v>918</v>
      </c>
      <c r="G516" s="91" t="s">
        <v>918</v>
      </c>
      <c r="H516" s="91">
        <v>862673.91</v>
      </c>
      <c r="I516" s="91" t="s">
        <v>1137</v>
      </c>
      <c r="J516" s="91" t="s">
        <v>1356</v>
      </c>
      <c r="K516" s="84" t="s">
        <v>1245</v>
      </c>
      <c r="L516" s="84"/>
      <c r="M516" s="84"/>
      <c r="N516" s="86"/>
      <c r="O516" s="86"/>
      <c r="P516" s="86"/>
      <c r="Q516" s="86"/>
      <c r="R516" s="86"/>
    </row>
    <row r="517" ht="45" spans="1:18">
      <c r="A517" s="90">
        <v>515</v>
      </c>
      <c r="B517" s="91" t="s">
        <v>751</v>
      </c>
      <c r="C517" s="91" t="s">
        <v>752</v>
      </c>
      <c r="D517" s="91" t="s">
        <v>1633</v>
      </c>
      <c r="E517" s="91" t="s">
        <v>1635</v>
      </c>
      <c r="F517" s="91" t="s">
        <v>918</v>
      </c>
      <c r="G517" s="91" t="s">
        <v>918</v>
      </c>
      <c r="H517" s="91">
        <v>140357.18</v>
      </c>
      <c r="I517" s="91" t="s">
        <v>1137</v>
      </c>
      <c r="J517" s="91" t="s">
        <v>1356</v>
      </c>
      <c r="K517" s="84" t="s">
        <v>1245</v>
      </c>
      <c r="L517" s="84"/>
      <c r="M517" s="84"/>
      <c r="N517" s="86"/>
      <c r="O517" s="86"/>
      <c r="P517" s="86"/>
      <c r="Q517" s="86"/>
      <c r="R517" s="86"/>
    </row>
    <row r="518" ht="30" spans="1:18">
      <c r="A518" s="90">
        <v>516</v>
      </c>
      <c r="B518" s="91" t="s">
        <v>751</v>
      </c>
      <c r="C518" s="91" t="s">
        <v>752</v>
      </c>
      <c r="D518" s="91" t="s">
        <v>1633</v>
      </c>
      <c r="E518" s="91" t="s">
        <v>1636</v>
      </c>
      <c r="F518" s="91" t="s">
        <v>918</v>
      </c>
      <c r="G518" s="91" t="s">
        <v>918</v>
      </c>
      <c r="H518" s="91">
        <v>10619.46</v>
      </c>
      <c r="I518" s="91" t="s">
        <v>1137</v>
      </c>
      <c r="J518" s="91" t="s">
        <v>1356</v>
      </c>
      <c r="K518" s="84" t="s">
        <v>1245</v>
      </c>
      <c r="L518" s="84"/>
      <c r="M518" s="84"/>
      <c r="N518" s="86"/>
      <c r="O518" s="86"/>
      <c r="P518" s="86"/>
      <c r="Q518" s="86"/>
      <c r="R518" s="86"/>
    </row>
    <row r="519" ht="30" spans="1:18">
      <c r="A519" s="90">
        <v>517</v>
      </c>
      <c r="B519" s="91" t="s">
        <v>751</v>
      </c>
      <c r="C519" s="91" t="s">
        <v>752</v>
      </c>
      <c r="D519" s="91" t="s">
        <v>1637</v>
      </c>
      <c r="E519" s="91" t="s">
        <v>1638</v>
      </c>
      <c r="F519" s="91" t="s">
        <v>537</v>
      </c>
      <c r="G519" s="91"/>
      <c r="H519" s="91">
        <v>6179507.5</v>
      </c>
      <c r="I519" s="91" t="s">
        <v>1137</v>
      </c>
      <c r="J519" s="91" t="s">
        <v>252</v>
      </c>
      <c r="K519" s="84" t="s">
        <v>1176</v>
      </c>
      <c r="L519" s="84"/>
      <c r="M519" s="84"/>
      <c r="N519" s="86"/>
      <c r="O519" s="86"/>
      <c r="P519" s="86"/>
      <c r="Q519" s="86"/>
      <c r="R519" s="86"/>
    </row>
    <row r="520" spans="1:18">
      <c r="A520" s="90">
        <v>518</v>
      </c>
      <c r="B520" s="91" t="s">
        <v>751</v>
      </c>
      <c r="C520" s="91" t="s">
        <v>1329</v>
      </c>
      <c r="D520" s="91" t="s">
        <v>1639</v>
      </c>
      <c r="E520" s="91" t="s">
        <v>1164</v>
      </c>
      <c r="F520" s="91" t="s">
        <v>581</v>
      </c>
      <c r="G520" s="91" t="s">
        <v>1640</v>
      </c>
      <c r="H520" s="91">
        <v>6961980</v>
      </c>
      <c r="I520" s="91" t="s">
        <v>1137</v>
      </c>
      <c r="J520" s="91" t="s">
        <v>1164</v>
      </c>
      <c r="K520" s="84" t="s">
        <v>1138</v>
      </c>
      <c r="L520" s="84"/>
      <c r="M520" s="84"/>
      <c r="N520" s="86"/>
      <c r="O520" s="86"/>
      <c r="P520" s="86"/>
      <c r="Q520" s="86"/>
      <c r="R520" s="86"/>
    </row>
    <row r="521" ht="45" spans="1:18">
      <c r="A521" s="90">
        <v>519</v>
      </c>
      <c r="B521" s="91" t="s">
        <v>751</v>
      </c>
      <c r="C521" s="91" t="s">
        <v>1329</v>
      </c>
      <c r="D521" s="91" t="s">
        <v>1641</v>
      </c>
      <c r="E521" s="91" t="s">
        <v>140</v>
      </c>
      <c r="F521" s="91" t="s">
        <v>537</v>
      </c>
      <c r="G521" s="91">
        <v>775.42</v>
      </c>
      <c r="H521" s="91">
        <v>3328438.4</v>
      </c>
      <c r="I521" s="91" t="s">
        <v>1210</v>
      </c>
      <c r="J521" s="91" t="s">
        <v>252</v>
      </c>
      <c r="K521" s="84" t="s">
        <v>1176</v>
      </c>
      <c r="L521" s="84"/>
      <c r="M521" s="84"/>
      <c r="N521" s="86"/>
      <c r="O521" s="86"/>
      <c r="P521" s="86"/>
      <c r="Q521" s="86"/>
      <c r="R521" s="86"/>
    </row>
    <row r="522" ht="45" spans="1:18">
      <c r="A522" s="90">
        <v>520</v>
      </c>
      <c r="B522" s="91" t="s">
        <v>751</v>
      </c>
      <c r="C522" s="91" t="s">
        <v>1329</v>
      </c>
      <c r="D522" s="91" t="s">
        <v>1642</v>
      </c>
      <c r="E522" s="91" t="s">
        <v>1643</v>
      </c>
      <c r="F522" s="91" t="s">
        <v>1249</v>
      </c>
      <c r="G522" s="91">
        <v>301.3</v>
      </c>
      <c r="H522" s="91">
        <v>3672772.6</v>
      </c>
      <c r="I522" s="91" t="s">
        <v>1137</v>
      </c>
      <c r="J522" s="91" t="s">
        <v>1164</v>
      </c>
      <c r="K522" s="84" t="s">
        <v>1176</v>
      </c>
      <c r="L522" s="84"/>
      <c r="M522" s="84"/>
      <c r="N522" s="86"/>
      <c r="O522" s="86"/>
      <c r="P522" s="86"/>
      <c r="Q522" s="86"/>
      <c r="R522" s="86"/>
    </row>
    <row r="523" ht="45" spans="1:18">
      <c r="A523" s="90">
        <v>521</v>
      </c>
      <c r="B523" s="91" t="s">
        <v>751</v>
      </c>
      <c r="C523" s="91" t="s">
        <v>1329</v>
      </c>
      <c r="D523" s="91" t="s">
        <v>1644</v>
      </c>
      <c r="E523" s="91" t="s">
        <v>1645</v>
      </c>
      <c r="F523" s="91" t="s">
        <v>538</v>
      </c>
      <c r="G523" s="91">
        <v>83.2</v>
      </c>
      <c r="H523" s="91">
        <v>490878</v>
      </c>
      <c r="I523" s="91" t="s">
        <v>1210</v>
      </c>
      <c r="J523" s="91" t="s">
        <v>129</v>
      </c>
      <c r="K523" s="84" t="s">
        <v>1176</v>
      </c>
      <c r="L523" s="84"/>
      <c r="M523" s="84"/>
      <c r="N523" s="86"/>
      <c r="O523" s="86"/>
      <c r="P523" s="86"/>
      <c r="Q523" s="86"/>
      <c r="R523" s="86"/>
    </row>
    <row r="524" ht="45" spans="1:18">
      <c r="A524" s="90">
        <v>522</v>
      </c>
      <c r="B524" s="91" t="s">
        <v>751</v>
      </c>
      <c r="C524" s="91" t="s">
        <v>1329</v>
      </c>
      <c r="D524" s="91" t="s">
        <v>1644</v>
      </c>
      <c r="E524" s="91" t="s">
        <v>1646</v>
      </c>
      <c r="F524" s="91" t="s">
        <v>537</v>
      </c>
      <c r="G524" s="91">
        <v>50.33</v>
      </c>
      <c r="H524" s="91">
        <v>26742</v>
      </c>
      <c r="I524" s="91" t="s">
        <v>1137</v>
      </c>
      <c r="J524" s="91" t="s">
        <v>507</v>
      </c>
      <c r="K524" s="84" t="s">
        <v>1176</v>
      </c>
      <c r="L524" s="84"/>
      <c r="M524" s="84"/>
      <c r="N524" s="86"/>
      <c r="O524" s="86"/>
      <c r="P524" s="86"/>
      <c r="Q524" s="86"/>
      <c r="R524" s="86"/>
    </row>
    <row r="525" ht="45" spans="1:18">
      <c r="A525" s="90">
        <v>523</v>
      </c>
      <c r="B525" s="91" t="s">
        <v>751</v>
      </c>
      <c r="C525" s="91" t="s">
        <v>1329</v>
      </c>
      <c r="D525" s="91" t="s">
        <v>1644</v>
      </c>
      <c r="E525" s="91" t="s">
        <v>1647</v>
      </c>
      <c r="F525" s="91" t="s">
        <v>537</v>
      </c>
      <c r="G525" s="91">
        <v>731.44</v>
      </c>
      <c r="H525" s="91">
        <v>9018.94</v>
      </c>
      <c r="I525" s="91" t="s">
        <v>1210</v>
      </c>
      <c r="J525" s="91" t="s">
        <v>1164</v>
      </c>
      <c r="K525" s="84" t="s">
        <v>1176</v>
      </c>
      <c r="L525" s="84"/>
      <c r="M525" s="84"/>
      <c r="N525" s="86"/>
      <c r="O525" s="86"/>
      <c r="P525" s="86"/>
      <c r="Q525" s="86"/>
      <c r="R525" s="86"/>
    </row>
    <row r="526" ht="45" spans="1:18">
      <c r="A526" s="90">
        <v>524</v>
      </c>
      <c r="B526" s="91" t="s">
        <v>751</v>
      </c>
      <c r="C526" s="91" t="s">
        <v>1329</v>
      </c>
      <c r="D526" s="91" t="s">
        <v>1644</v>
      </c>
      <c r="E526" s="91" t="s">
        <v>1648</v>
      </c>
      <c r="F526" s="91" t="s">
        <v>537</v>
      </c>
      <c r="G526" s="91">
        <v>16328.72</v>
      </c>
      <c r="H526" s="91">
        <v>6862800</v>
      </c>
      <c r="I526" s="91" t="s">
        <v>692</v>
      </c>
      <c r="J526" s="91" t="s">
        <v>1164</v>
      </c>
      <c r="K526" s="84" t="s">
        <v>1176</v>
      </c>
      <c r="L526" s="84"/>
      <c r="M526" s="84"/>
      <c r="N526" s="86"/>
      <c r="O526" s="86"/>
      <c r="P526" s="86"/>
      <c r="Q526" s="86"/>
      <c r="R526" s="86"/>
    </row>
    <row r="527" ht="45" spans="1:18">
      <c r="A527" s="90">
        <v>525</v>
      </c>
      <c r="B527" s="91" t="s">
        <v>751</v>
      </c>
      <c r="C527" s="91" t="s">
        <v>1329</v>
      </c>
      <c r="D527" s="91" t="s">
        <v>1644</v>
      </c>
      <c r="E527" s="91" t="s">
        <v>1649</v>
      </c>
      <c r="F527" s="91" t="s">
        <v>918</v>
      </c>
      <c r="G527" s="91">
        <v>1199</v>
      </c>
      <c r="H527" s="91">
        <v>292343</v>
      </c>
      <c r="I527" s="91" t="s">
        <v>1210</v>
      </c>
      <c r="J527" s="91" t="s">
        <v>1356</v>
      </c>
      <c r="K527" s="84" t="s">
        <v>1176</v>
      </c>
      <c r="L527" s="84"/>
      <c r="M527" s="84"/>
      <c r="N527" s="86"/>
      <c r="O527" s="86"/>
      <c r="P527" s="86"/>
      <c r="Q527" s="86"/>
      <c r="R527" s="86"/>
    </row>
    <row r="528" ht="30" spans="1:18">
      <c r="A528" s="90">
        <v>526</v>
      </c>
      <c r="B528" s="91" t="s">
        <v>751</v>
      </c>
      <c r="C528" s="91" t="s">
        <v>1577</v>
      </c>
      <c r="D528" s="91" t="s">
        <v>1650</v>
      </c>
      <c r="E528" s="91" t="s">
        <v>1268</v>
      </c>
      <c r="F528" s="91" t="s">
        <v>1249</v>
      </c>
      <c r="G528" s="91" t="s">
        <v>918</v>
      </c>
      <c r="H528" s="91">
        <v>695835</v>
      </c>
      <c r="I528" s="91" t="s">
        <v>1137</v>
      </c>
      <c r="J528" s="91" t="s">
        <v>1164</v>
      </c>
      <c r="K528" s="84" t="s">
        <v>1138</v>
      </c>
      <c r="L528" s="84"/>
      <c r="M528" s="84"/>
      <c r="N528" s="86"/>
      <c r="O528" s="86"/>
      <c r="P528" s="86"/>
      <c r="Q528" s="86"/>
      <c r="R528" s="86"/>
    </row>
    <row r="529" ht="30" spans="1:18">
      <c r="A529" s="90">
        <v>527</v>
      </c>
      <c r="B529" s="91" t="s">
        <v>751</v>
      </c>
      <c r="C529" s="91" t="s">
        <v>1577</v>
      </c>
      <c r="D529" s="91" t="s">
        <v>1650</v>
      </c>
      <c r="E529" s="91" t="s">
        <v>1392</v>
      </c>
      <c r="F529" s="91" t="s">
        <v>918</v>
      </c>
      <c r="G529" s="91" t="s">
        <v>918</v>
      </c>
      <c r="H529" s="91">
        <v>14250</v>
      </c>
      <c r="I529" s="91" t="s">
        <v>1137</v>
      </c>
      <c r="J529" s="91" t="s">
        <v>1356</v>
      </c>
      <c r="K529" s="84" t="s">
        <v>1138</v>
      </c>
      <c r="L529" s="84"/>
      <c r="M529" s="84"/>
      <c r="N529" s="86"/>
      <c r="O529" s="86"/>
      <c r="P529" s="86"/>
      <c r="Q529" s="86"/>
      <c r="R529" s="86"/>
    </row>
    <row r="530" ht="30" spans="1:18">
      <c r="A530" s="90">
        <v>528</v>
      </c>
      <c r="B530" s="91" t="s">
        <v>751</v>
      </c>
      <c r="C530" s="91" t="s">
        <v>1577</v>
      </c>
      <c r="D530" s="91" t="s">
        <v>1650</v>
      </c>
      <c r="E530" s="91" t="s">
        <v>1392</v>
      </c>
      <c r="F530" s="91" t="s">
        <v>918</v>
      </c>
      <c r="G530" s="91" t="s">
        <v>918</v>
      </c>
      <c r="H530" s="91">
        <v>14250</v>
      </c>
      <c r="I530" s="91" t="s">
        <v>1137</v>
      </c>
      <c r="J530" s="91" t="s">
        <v>1356</v>
      </c>
      <c r="K530" s="84" t="s">
        <v>1138</v>
      </c>
      <c r="L530" s="84"/>
      <c r="M530" s="84"/>
      <c r="N530" s="86"/>
      <c r="O530" s="86"/>
      <c r="P530" s="86"/>
      <c r="Q530" s="86"/>
      <c r="R530" s="86"/>
    </row>
    <row r="531" ht="30" spans="1:18">
      <c r="A531" s="90">
        <v>529</v>
      </c>
      <c r="B531" s="91" t="s">
        <v>751</v>
      </c>
      <c r="C531" s="91" t="s">
        <v>1577</v>
      </c>
      <c r="D531" s="91" t="s">
        <v>1650</v>
      </c>
      <c r="E531" s="91" t="s">
        <v>1651</v>
      </c>
      <c r="F531" s="91" t="s">
        <v>918</v>
      </c>
      <c r="G531" s="91" t="s">
        <v>918</v>
      </c>
      <c r="H531" s="91">
        <v>79487.18</v>
      </c>
      <c r="I531" s="91" t="s">
        <v>1137</v>
      </c>
      <c r="J531" s="91" t="s">
        <v>1356</v>
      </c>
      <c r="K531" s="84" t="s">
        <v>1138</v>
      </c>
      <c r="L531" s="84"/>
      <c r="M531" s="84"/>
      <c r="N531" s="86"/>
      <c r="O531" s="86"/>
      <c r="P531" s="86"/>
      <c r="Q531" s="86"/>
      <c r="R531" s="86"/>
    </row>
    <row r="532" ht="30" spans="1:18">
      <c r="A532" s="90">
        <v>530</v>
      </c>
      <c r="B532" s="91" t="s">
        <v>751</v>
      </c>
      <c r="C532" s="91" t="s">
        <v>1577</v>
      </c>
      <c r="D532" s="91" t="s">
        <v>1650</v>
      </c>
      <c r="E532" s="91" t="s">
        <v>1652</v>
      </c>
      <c r="F532" s="91" t="s">
        <v>918</v>
      </c>
      <c r="G532" s="91" t="s">
        <v>918</v>
      </c>
      <c r="H532" s="91">
        <v>400000</v>
      </c>
      <c r="I532" s="91" t="s">
        <v>692</v>
      </c>
      <c r="J532" s="91" t="s">
        <v>1356</v>
      </c>
      <c r="K532" s="84" t="s">
        <v>1138</v>
      </c>
      <c r="L532" s="84"/>
      <c r="M532" s="84"/>
      <c r="N532" s="86"/>
      <c r="O532" s="86"/>
      <c r="P532" s="86"/>
      <c r="Q532" s="86"/>
      <c r="R532" s="86"/>
    </row>
    <row r="533" ht="30" spans="1:18">
      <c r="A533" s="90">
        <v>531</v>
      </c>
      <c r="B533" s="91" t="s">
        <v>751</v>
      </c>
      <c r="C533" s="91" t="s">
        <v>1577</v>
      </c>
      <c r="D533" s="91" t="s">
        <v>1650</v>
      </c>
      <c r="E533" s="91" t="s">
        <v>1653</v>
      </c>
      <c r="F533" s="91" t="s">
        <v>918</v>
      </c>
      <c r="G533" s="91" t="s">
        <v>918</v>
      </c>
      <c r="H533" s="91">
        <v>14400</v>
      </c>
      <c r="I533" s="91" t="s">
        <v>1137</v>
      </c>
      <c r="J533" s="91" t="s">
        <v>1356</v>
      </c>
      <c r="K533" s="84" t="s">
        <v>1138</v>
      </c>
      <c r="L533" s="84"/>
      <c r="M533" s="84"/>
      <c r="N533" s="86"/>
      <c r="O533" s="86"/>
      <c r="P533" s="86"/>
      <c r="Q533" s="86"/>
      <c r="R533" s="86"/>
    </row>
    <row r="534" ht="30" spans="1:18">
      <c r="A534" s="90">
        <v>532</v>
      </c>
      <c r="B534" s="91" t="s">
        <v>751</v>
      </c>
      <c r="C534" s="91" t="s">
        <v>1577</v>
      </c>
      <c r="D534" s="91" t="s">
        <v>1650</v>
      </c>
      <c r="E534" s="91" t="s">
        <v>1654</v>
      </c>
      <c r="F534" s="91" t="s">
        <v>918</v>
      </c>
      <c r="G534" s="91" t="s">
        <v>918</v>
      </c>
      <c r="H534" s="91">
        <v>1176.99</v>
      </c>
      <c r="I534" s="91" t="s">
        <v>1137</v>
      </c>
      <c r="J534" s="91" t="s">
        <v>1356</v>
      </c>
      <c r="K534" s="84" t="s">
        <v>1138</v>
      </c>
      <c r="L534" s="84"/>
      <c r="M534" s="84"/>
      <c r="N534" s="86"/>
      <c r="O534" s="86"/>
      <c r="P534" s="86"/>
      <c r="Q534" s="86"/>
      <c r="R534" s="86"/>
    </row>
    <row r="535" ht="45" spans="1:18">
      <c r="A535" s="90">
        <v>533</v>
      </c>
      <c r="B535" s="91" t="s">
        <v>751</v>
      </c>
      <c r="C535" s="91" t="s">
        <v>1329</v>
      </c>
      <c r="D535" s="91" t="s">
        <v>1655</v>
      </c>
      <c r="E535" s="91" t="s">
        <v>1268</v>
      </c>
      <c r="F535" s="91" t="s">
        <v>537</v>
      </c>
      <c r="G535" s="91">
        <v>1102.77</v>
      </c>
      <c r="H535" s="91">
        <v>4121784.9</v>
      </c>
      <c r="I535" s="91" t="s">
        <v>1137</v>
      </c>
      <c r="J535" s="91" t="s">
        <v>1164</v>
      </c>
      <c r="K535" s="84" t="s">
        <v>1183</v>
      </c>
      <c r="L535" s="84"/>
      <c r="M535" s="84"/>
      <c r="N535" s="86"/>
      <c r="O535" s="86"/>
      <c r="P535" s="86"/>
      <c r="Q535" s="86"/>
      <c r="R535" s="86"/>
    </row>
    <row r="536" ht="45" spans="1:18">
      <c r="A536" s="90">
        <v>534</v>
      </c>
      <c r="B536" s="91" t="s">
        <v>751</v>
      </c>
      <c r="C536" s="91" t="s">
        <v>1329</v>
      </c>
      <c r="D536" s="91" t="s">
        <v>1655</v>
      </c>
      <c r="E536" s="91" t="s">
        <v>1185</v>
      </c>
      <c r="F536" s="91" t="s">
        <v>537</v>
      </c>
      <c r="G536" s="91">
        <v>1102.77</v>
      </c>
      <c r="H536" s="91">
        <v>2150000</v>
      </c>
      <c r="I536" s="91" t="s">
        <v>1137</v>
      </c>
      <c r="J536" s="91" t="s">
        <v>252</v>
      </c>
      <c r="K536" s="84" t="s">
        <v>1183</v>
      </c>
      <c r="L536" s="84"/>
      <c r="M536" s="84"/>
      <c r="N536" s="86"/>
      <c r="O536" s="86"/>
      <c r="P536" s="86"/>
      <c r="Q536" s="86"/>
      <c r="R536" s="86"/>
    </row>
    <row r="537" ht="45" spans="1:18">
      <c r="A537" s="90">
        <v>535</v>
      </c>
      <c r="B537" s="91" t="s">
        <v>751</v>
      </c>
      <c r="C537" s="91" t="s">
        <v>752</v>
      </c>
      <c r="D537" s="91" t="s">
        <v>1656</v>
      </c>
      <c r="E537" s="91" t="s">
        <v>1657</v>
      </c>
      <c r="F537" s="91" t="s">
        <v>918</v>
      </c>
      <c r="G537" s="91" t="s">
        <v>918</v>
      </c>
      <c r="H537" s="91">
        <v>3793027.6</v>
      </c>
      <c r="I537" s="91" t="s">
        <v>1137</v>
      </c>
      <c r="J537" s="91" t="s">
        <v>1356</v>
      </c>
      <c r="K537" s="84" t="s">
        <v>1138</v>
      </c>
      <c r="L537" s="84"/>
      <c r="M537" s="84"/>
      <c r="N537" s="86"/>
      <c r="O537" s="86"/>
      <c r="P537" s="86"/>
      <c r="Q537" s="86"/>
      <c r="R537" s="86"/>
    </row>
    <row r="538" ht="45" spans="1:18">
      <c r="A538" s="90">
        <v>536</v>
      </c>
      <c r="B538" s="91" t="s">
        <v>751</v>
      </c>
      <c r="C538" s="91" t="s">
        <v>752</v>
      </c>
      <c r="D538" s="91" t="s">
        <v>1656</v>
      </c>
      <c r="E538" s="91" t="s">
        <v>1658</v>
      </c>
      <c r="F538" s="91" t="s">
        <v>537</v>
      </c>
      <c r="G538" s="91">
        <v>815.87</v>
      </c>
      <c r="H538" s="91">
        <v>1688346.83</v>
      </c>
      <c r="I538" s="91" t="s">
        <v>1137</v>
      </c>
      <c r="J538" s="91" t="s">
        <v>1356</v>
      </c>
      <c r="K538" s="84" t="s">
        <v>1176</v>
      </c>
      <c r="L538" s="84"/>
      <c r="M538" s="84"/>
      <c r="N538" s="86"/>
      <c r="O538" s="86"/>
      <c r="P538" s="86"/>
      <c r="Q538" s="86"/>
      <c r="R538" s="86"/>
    </row>
    <row r="539" ht="45" spans="1:18">
      <c r="A539" s="90">
        <v>537</v>
      </c>
      <c r="B539" s="91" t="s">
        <v>751</v>
      </c>
      <c r="C539" s="91" t="s">
        <v>1329</v>
      </c>
      <c r="D539" s="91" t="s">
        <v>1659</v>
      </c>
      <c r="E539" s="91" t="s">
        <v>1660</v>
      </c>
      <c r="F539" s="91" t="s">
        <v>537</v>
      </c>
      <c r="G539" s="91">
        <v>1776.44</v>
      </c>
      <c r="H539" s="91">
        <v>1411726.2</v>
      </c>
      <c r="I539" s="91" t="s">
        <v>1137</v>
      </c>
      <c r="J539" s="91" t="s">
        <v>1356</v>
      </c>
      <c r="K539" s="84" t="s">
        <v>1661</v>
      </c>
      <c r="L539" s="84"/>
      <c r="M539" s="84"/>
      <c r="N539" s="86"/>
      <c r="O539" s="86"/>
      <c r="P539" s="86"/>
      <c r="Q539" s="86"/>
      <c r="R539" s="86"/>
    </row>
    <row r="540" ht="45" spans="1:18">
      <c r="A540" s="90">
        <v>538</v>
      </c>
      <c r="B540" s="91" t="s">
        <v>751</v>
      </c>
      <c r="C540" s="91" t="s">
        <v>1329</v>
      </c>
      <c r="D540" s="91" t="s">
        <v>1659</v>
      </c>
      <c r="E540" s="91" t="s">
        <v>1662</v>
      </c>
      <c r="F540" s="91" t="s">
        <v>918</v>
      </c>
      <c r="G540" s="91"/>
      <c r="H540" s="91">
        <v>34110</v>
      </c>
      <c r="I540" s="91" t="s">
        <v>1137</v>
      </c>
      <c r="J540" s="91" t="s">
        <v>1356</v>
      </c>
      <c r="K540" s="84" t="s">
        <v>1661</v>
      </c>
      <c r="L540" s="84"/>
      <c r="M540" s="84"/>
      <c r="N540" s="86"/>
      <c r="O540" s="86"/>
      <c r="P540" s="86"/>
      <c r="Q540" s="86"/>
      <c r="R540" s="86"/>
    </row>
    <row r="541" ht="45" spans="1:18">
      <c r="A541" s="90">
        <v>539</v>
      </c>
      <c r="B541" s="91" t="s">
        <v>751</v>
      </c>
      <c r="C541" s="91" t="s">
        <v>1329</v>
      </c>
      <c r="D541" s="91" t="s">
        <v>1659</v>
      </c>
      <c r="E541" s="91" t="s">
        <v>1663</v>
      </c>
      <c r="F541" s="91" t="s">
        <v>918</v>
      </c>
      <c r="G541" s="91"/>
      <c r="H541" s="91">
        <v>5775</v>
      </c>
      <c r="I541" s="91" t="s">
        <v>1137</v>
      </c>
      <c r="J541" s="91" t="s">
        <v>1356</v>
      </c>
      <c r="K541" s="84" t="s">
        <v>1661</v>
      </c>
      <c r="L541" s="84"/>
      <c r="M541" s="84"/>
      <c r="N541" s="86"/>
      <c r="O541" s="86"/>
      <c r="P541" s="86"/>
      <c r="Q541" s="86"/>
      <c r="R541" s="86"/>
    </row>
    <row r="542" ht="45" spans="1:18">
      <c r="A542" s="90">
        <v>540</v>
      </c>
      <c r="B542" s="91" t="s">
        <v>751</v>
      </c>
      <c r="C542" s="91" t="s">
        <v>1329</v>
      </c>
      <c r="D542" s="91" t="s">
        <v>1659</v>
      </c>
      <c r="E542" s="91" t="s">
        <v>1664</v>
      </c>
      <c r="F542" s="91" t="s">
        <v>918</v>
      </c>
      <c r="G542" s="91"/>
      <c r="H542" s="91">
        <v>18000</v>
      </c>
      <c r="I542" s="91" t="s">
        <v>1137</v>
      </c>
      <c r="J542" s="91" t="s">
        <v>1356</v>
      </c>
      <c r="K542" s="84" t="s">
        <v>1661</v>
      </c>
      <c r="L542" s="84"/>
      <c r="M542" s="84"/>
      <c r="N542" s="86"/>
      <c r="O542" s="86"/>
      <c r="P542" s="86"/>
      <c r="Q542" s="86"/>
      <c r="R542" s="86"/>
    </row>
    <row r="543" ht="45" spans="1:18">
      <c r="A543" s="90">
        <v>541</v>
      </c>
      <c r="B543" s="91" t="s">
        <v>751</v>
      </c>
      <c r="C543" s="91" t="s">
        <v>1329</v>
      </c>
      <c r="D543" s="91" t="s">
        <v>1659</v>
      </c>
      <c r="E543" s="91" t="s">
        <v>1665</v>
      </c>
      <c r="F543" s="91" t="s">
        <v>918</v>
      </c>
      <c r="G543" s="91"/>
      <c r="H543" s="91">
        <v>16218</v>
      </c>
      <c r="I543" s="91" t="s">
        <v>1137</v>
      </c>
      <c r="J543" s="91" t="s">
        <v>1356</v>
      </c>
      <c r="K543" s="84" t="s">
        <v>1661</v>
      </c>
      <c r="L543" s="84"/>
      <c r="M543" s="84"/>
      <c r="N543" s="86"/>
      <c r="O543" s="86"/>
      <c r="P543" s="86"/>
      <c r="Q543" s="86"/>
      <c r="R543" s="86"/>
    </row>
    <row r="544" ht="45" spans="1:18">
      <c r="A544" s="90">
        <v>542</v>
      </c>
      <c r="B544" s="91" t="s">
        <v>751</v>
      </c>
      <c r="C544" s="91" t="s">
        <v>1329</v>
      </c>
      <c r="D544" s="91" t="s">
        <v>1659</v>
      </c>
      <c r="E544" s="91" t="s">
        <v>1268</v>
      </c>
      <c r="F544" s="91" t="s">
        <v>537</v>
      </c>
      <c r="G544" s="91"/>
      <c r="H544" s="91">
        <v>4072310</v>
      </c>
      <c r="I544" s="91" t="s">
        <v>1137</v>
      </c>
      <c r="J544" s="91" t="s">
        <v>1164</v>
      </c>
      <c r="K544" s="84" t="s">
        <v>1661</v>
      </c>
      <c r="L544" s="84"/>
      <c r="M544" s="84"/>
      <c r="N544" s="86"/>
      <c r="O544" s="86"/>
      <c r="P544" s="86"/>
      <c r="Q544" s="86"/>
      <c r="R544" s="86"/>
    </row>
    <row r="545" ht="45" spans="1:18">
      <c r="A545" s="90">
        <v>543</v>
      </c>
      <c r="B545" s="91" t="s">
        <v>751</v>
      </c>
      <c r="C545" s="91" t="s">
        <v>1577</v>
      </c>
      <c r="D545" s="91" t="s">
        <v>1666</v>
      </c>
      <c r="E545" s="91" t="s">
        <v>1667</v>
      </c>
      <c r="F545" s="91" t="s">
        <v>538</v>
      </c>
      <c r="G545" s="91" t="s">
        <v>918</v>
      </c>
      <c r="H545" s="91">
        <v>3076500</v>
      </c>
      <c r="I545" s="91" t="s">
        <v>692</v>
      </c>
      <c r="J545" s="91" t="s">
        <v>1164</v>
      </c>
      <c r="K545" s="84" t="s">
        <v>1176</v>
      </c>
      <c r="L545" s="84"/>
      <c r="M545" s="84"/>
      <c r="N545" s="86"/>
      <c r="O545" s="86"/>
      <c r="P545" s="86"/>
      <c r="Q545" s="86"/>
      <c r="R545" s="86"/>
    </row>
    <row r="546" ht="45" spans="1:18">
      <c r="A546" s="90">
        <v>544</v>
      </c>
      <c r="B546" s="91" t="s">
        <v>751</v>
      </c>
      <c r="C546" s="91" t="s">
        <v>1577</v>
      </c>
      <c r="D546" s="91" t="s">
        <v>1666</v>
      </c>
      <c r="E546" s="91" t="s">
        <v>1668</v>
      </c>
      <c r="F546" s="91" t="s">
        <v>538</v>
      </c>
      <c r="G546" s="91" t="s">
        <v>918</v>
      </c>
      <c r="H546" s="91">
        <v>412327.43</v>
      </c>
      <c r="I546" s="91" t="s">
        <v>692</v>
      </c>
      <c r="J546" s="91" t="s">
        <v>1356</v>
      </c>
      <c r="K546" s="84" t="s">
        <v>1176</v>
      </c>
      <c r="L546" s="84"/>
      <c r="M546" s="84"/>
      <c r="N546" s="86"/>
      <c r="O546" s="86"/>
      <c r="P546" s="86"/>
      <c r="Q546" s="86"/>
      <c r="R546" s="86"/>
    </row>
    <row r="547" ht="30" spans="1:18">
      <c r="A547" s="90">
        <v>545</v>
      </c>
      <c r="B547" s="91" t="s">
        <v>751</v>
      </c>
      <c r="C547" s="91" t="s">
        <v>752</v>
      </c>
      <c r="D547" s="91" t="s">
        <v>1586</v>
      </c>
      <c r="E547" s="91" t="s">
        <v>1669</v>
      </c>
      <c r="F547" s="91" t="s">
        <v>537</v>
      </c>
      <c r="G547" s="91">
        <v>4203.2</v>
      </c>
      <c r="H547" s="91">
        <v>11184105.42</v>
      </c>
      <c r="I547" s="91" t="s">
        <v>1137</v>
      </c>
      <c r="J547" s="91" t="s">
        <v>1356</v>
      </c>
      <c r="K547" s="84" t="s">
        <v>1138</v>
      </c>
      <c r="L547" s="84"/>
      <c r="M547" s="84"/>
      <c r="N547" s="86"/>
      <c r="O547" s="86"/>
      <c r="P547" s="86"/>
      <c r="Q547" s="86"/>
      <c r="R547" s="86"/>
    </row>
    <row r="548" ht="30" spans="1:18">
      <c r="A548" s="90">
        <v>546</v>
      </c>
      <c r="B548" s="91" t="s">
        <v>751</v>
      </c>
      <c r="C548" s="91" t="s">
        <v>752</v>
      </c>
      <c r="D548" s="91" t="s">
        <v>1586</v>
      </c>
      <c r="E548" s="91" t="s">
        <v>1670</v>
      </c>
      <c r="F548" s="91" t="s">
        <v>537</v>
      </c>
      <c r="G548" s="91">
        <v>272.68</v>
      </c>
      <c r="H548" s="91">
        <v>670361.2</v>
      </c>
      <c r="I548" s="91" t="s">
        <v>1137</v>
      </c>
      <c r="J548" s="91" t="s">
        <v>1356</v>
      </c>
      <c r="K548" s="84" t="s">
        <v>1138</v>
      </c>
      <c r="L548" s="84"/>
      <c r="M548" s="84"/>
      <c r="N548" s="86"/>
      <c r="O548" s="86"/>
      <c r="P548" s="86"/>
      <c r="Q548" s="86"/>
      <c r="R548" s="86"/>
    </row>
    <row r="549" spans="1:18">
      <c r="A549" s="90">
        <v>547</v>
      </c>
      <c r="B549" s="91" t="s">
        <v>1671</v>
      </c>
      <c r="C549" s="91" t="s">
        <v>1672</v>
      </c>
      <c r="D549" s="91" t="s">
        <v>1673</v>
      </c>
      <c r="E549" s="91" t="s">
        <v>1674</v>
      </c>
      <c r="F549" s="91"/>
      <c r="G549" s="91"/>
      <c r="H549" s="91">
        <v>1323536.41</v>
      </c>
      <c r="I549" s="91" t="s">
        <v>1137</v>
      </c>
      <c r="J549" s="91" t="s">
        <v>1164</v>
      </c>
      <c r="K549" s="84" t="s">
        <v>1200</v>
      </c>
      <c r="L549" s="84"/>
      <c r="M549" s="84"/>
      <c r="N549" s="86"/>
      <c r="O549" s="86"/>
      <c r="P549" s="86"/>
      <c r="Q549" s="86"/>
      <c r="R549" s="86"/>
    </row>
    <row r="550" spans="1:18">
      <c r="A550" s="90">
        <v>548</v>
      </c>
      <c r="B550" s="91" t="s">
        <v>1671</v>
      </c>
      <c r="C550" s="91" t="s">
        <v>1672</v>
      </c>
      <c r="D550" s="91" t="s">
        <v>1673</v>
      </c>
      <c r="E550" s="91" t="s">
        <v>140</v>
      </c>
      <c r="F550" s="91"/>
      <c r="G550" s="91">
        <v>1418.89</v>
      </c>
      <c r="H550" s="91">
        <v>2157035.38</v>
      </c>
      <c r="I550" s="91" t="s">
        <v>1137</v>
      </c>
      <c r="J550" s="91" t="s">
        <v>1356</v>
      </c>
      <c r="K550" s="84" t="s">
        <v>1200</v>
      </c>
      <c r="L550" s="84"/>
      <c r="M550" s="84"/>
      <c r="N550" s="86"/>
      <c r="O550" s="86"/>
      <c r="P550" s="86"/>
      <c r="Q550" s="86"/>
      <c r="R550" s="86"/>
    </row>
    <row r="551" ht="30" spans="1:18">
      <c r="A551" s="90">
        <v>549</v>
      </c>
      <c r="B551" s="91" t="s">
        <v>1671</v>
      </c>
      <c r="C551" s="91" t="s">
        <v>1672</v>
      </c>
      <c r="D551" s="91" t="s">
        <v>1673</v>
      </c>
      <c r="E551" s="91" t="s">
        <v>1675</v>
      </c>
      <c r="F551" s="91"/>
      <c r="G551" s="91">
        <v>104.24</v>
      </c>
      <c r="H551" s="91">
        <v>162623.35</v>
      </c>
      <c r="I551" s="91" t="s">
        <v>1137</v>
      </c>
      <c r="J551" s="91" t="s">
        <v>1356</v>
      </c>
      <c r="K551" s="84" t="s">
        <v>1200</v>
      </c>
      <c r="L551" s="84"/>
      <c r="M551" s="84"/>
      <c r="N551" s="86"/>
      <c r="O551" s="86"/>
      <c r="P551" s="86"/>
      <c r="Q551" s="86"/>
      <c r="R551" s="86"/>
    </row>
    <row r="552" spans="1:18">
      <c r="A552" s="90">
        <v>550</v>
      </c>
      <c r="B552" s="91" t="s">
        <v>1671</v>
      </c>
      <c r="C552" s="91" t="s">
        <v>1672</v>
      </c>
      <c r="D552" s="91" t="s">
        <v>1673</v>
      </c>
      <c r="E552" s="91" t="s">
        <v>1676</v>
      </c>
      <c r="F552" s="91"/>
      <c r="G552" s="91">
        <v>113.1</v>
      </c>
      <c r="H552" s="91">
        <v>4102166.7</v>
      </c>
      <c r="I552" s="91" t="s">
        <v>692</v>
      </c>
      <c r="J552" s="91" t="s">
        <v>1356</v>
      </c>
      <c r="K552" s="84" t="s">
        <v>1200</v>
      </c>
      <c r="L552" s="84"/>
      <c r="M552" s="84"/>
      <c r="N552" s="86"/>
      <c r="O552" s="86"/>
      <c r="P552" s="86"/>
      <c r="Q552" s="86"/>
      <c r="R552" s="86"/>
    </row>
    <row r="553" spans="1:18">
      <c r="A553" s="90">
        <v>551</v>
      </c>
      <c r="B553" s="91" t="s">
        <v>1671</v>
      </c>
      <c r="C553" s="91" t="s">
        <v>1672</v>
      </c>
      <c r="D553" s="91" t="s">
        <v>1677</v>
      </c>
      <c r="E553" s="91" t="s">
        <v>1678</v>
      </c>
      <c r="F553" s="91" t="s">
        <v>538</v>
      </c>
      <c r="G553" s="91"/>
      <c r="H553" s="91">
        <v>8021972.89</v>
      </c>
      <c r="I553" s="91" t="s">
        <v>1137</v>
      </c>
      <c r="J553" s="91" t="s">
        <v>1356</v>
      </c>
      <c r="K553" s="84" t="s">
        <v>1176</v>
      </c>
      <c r="L553" s="84"/>
      <c r="M553" s="84"/>
      <c r="N553" s="86"/>
      <c r="O553" s="86"/>
      <c r="P553" s="86"/>
      <c r="Q553" s="86"/>
      <c r="R553" s="86"/>
    </row>
    <row r="554" spans="1:18">
      <c r="A554" s="90">
        <v>552</v>
      </c>
      <c r="B554" s="91" t="s">
        <v>1671</v>
      </c>
      <c r="C554" s="91" t="s">
        <v>1672</v>
      </c>
      <c r="D554" s="91" t="s">
        <v>1677</v>
      </c>
      <c r="E554" s="91" t="s">
        <v>1679</v>
      </c>
      <c r="F554" s="91"/>
      <c r="G554" s="91"/>
      <c r="H554" s="91">
        <v>1119975.11</v>
      </c>
      <c r="I554" s="91" t="s">
        <v>1137</v>
      </c>
      <c r="J554" s="91" t="s">
        <v>1356</v>
      </c>
      <c r="K554" s="84" t="s">
        <v>1176</v>
      </c>
      <c r="L554" s="84"/>
      <c r="M554" s="84"/>
      <c r="N554" s="86"/>
      <c r="O554" s="86"/>
      <c r="P554" s="86"/>
      <c r="Q554" s="86"/>
      <c r="R554" s="86"/>
    </row>
    <row r="555" spans="1:18">
      <c r="A555" s="90">
        <v>553</v>
      </c>
      <c r="B555" s="91" t="s">
        <v>1671</v>
      </c>
      <c r="C555" s="91" t="s">
        <v>1672</v>
      </c>
      <c r="D555" s="91" t="s">
        <v>1677</v>
      </c>
      <c r="E555" s="91" t="s">
        <v>1674</v>
      </c>
      <c r="F555" s="91"/>
      <c r="G555" s="91"/>
      <c r="H555" s="91">
        <v>2197066.4</v>
      </c>
      <c r="I555" s="91" t="s">
        <v>1137</v>
      </c>
      <c r="J555" s="91" t="s">
        <v>1164</v>
      </c>
      <c r="K555" s="84" t="s">
        <v>1176</v>
      </c>
      <c r="L555" s="84"/>
      <c r="M555" s="84"/>
      <c r="N555" s="86"/>
      <c r="O555" s="86"/>
      <c r="P555" s="86"/>
      <c r="Q555" s="86"/>
      <c r="R555" s="86"/>
    </row>
    <row r="556" spans="1:18">
      <c r="A556" s="90">
        <v>554</v>
      </c>
      <c r="B556" s="91" t="s">
        <v>1671</v>
      </c>
      <c r="C556" s="91" t="s">
        <v>1680</v>
      </c>
      <c r="D556" s="91" t="s">
        <v>1681</v>
      </c>
      <c r="E556" s="91" t="s">
        <v>1682</v>
      </c>
      <c r="F556" s="91" t="s">
        <v>537</v>
      </c>
      <c r="G556" s="91"/>
      <c r="H556" s="91">
        <v>431116.68</v>
      </c>
      <c r="I556" s="91" t="s">
        <v>692</v>
      </c>
      <c r="J556" s="91" t="s">
        <v>1164</v>
      </c>
      <c r="K556" s="84" t="s">
        <v>1176</v>
      </c>
      <c r="L556" s="84"/>
      <c r="M556" s="84"/>
      <c r="N556" s="86"/>
      <c r="O556" s="86"/>
      <c r="P556" s="86"/>
      <c r="Q556" s="86"/>
      <c r="R556" s="86"/>
    </row>
    <row r="557" spans="1:18">
      <c r="A557" s="90">
        <v>555</v>
      </c>
      <c r="B557" s="91" t="s">
        <v>1671</v>
      </c>
      <c r="C557" s="91" t="s">
        <v>1680</v>
      </c>
      <c r="D557" s="91" t="s">
        <v>1681</v>
      </c>
      <c r="E557" s="91" t="s">
        <v>1683</v>
      </c>
      <c r="F557" s="91" t="s">
        <v>537</v>
      </c>
      <c r="G557" s="91"/>
      <c r="H557" s="91">
        <v>5253692.6</v>
      </c>
      <c r="I557" s="91" t="s">
        <v>1137</v>
      </c>
      <c r="J557" s="91" t="s">
        <v>1164</v>
      </c>
      <c r="K557" s="84" t="s">
        <v>1176</v>
      </c>
      <c r="L557" s="84"/>
      <c r="M557" s="84"/>
      <c r="N557" s="86"/>
      <c r="O557" s="86"/>
      <c r="P557" s="86"/>
      <c r="Q557" s="86"/>
      <c r="R557" s="86"/>
    </row>
    <row r="558" spans="1:18">
      <c r="A558" s="90">
        <v>556</v>
      </c>
      <c r="B558" s="91" t="s">
        <v>1671</v>
      </c>
      <c r="C558" s="91" t="s">
        <v>1680</v>
      </c>
      <c r="D558" s="91" t="s">
        <v>1681</v>
      </c>
      <c r="E558" s="91" t="s">
        <v>1684</v>
      </c>
      <c r="F558" s="91" t="s">
        <v>537</v>
      </c>
      <c r="G558" s="91"/>
      <c r="H558" s="91">
        <v>1274850.4</v>
      </c>
      <c r="I558" s="91" t="s">
        <v>692</v>
      </c>
      <c r="J558" s="91" t="s">
        <v>1164</v>
      </c>
      <c r="K558" s="84" t="s">
        <v>1176</v>
      </c>
      <c r="L558" s="84"/>
      <c r="M558" s="84"/>
      <c r="N558" s="86"/>
      <c r="O558" s="86"/>
      <c r="P558" s="86"/>
      <c r="Q558" s="86"/>
      <c r="R558" s="86"/>
    </row>
    <row r="559" spans="1:18">
      <c r="A559" s="90">
        <v>557</v>
      </c>
      <c r="B559" s="91" t="s">
        <v>1671</v>
      </c>
      <c r="C559" s="91" t="s">
        <v>1680</v>
      </c>
      <c r="D559" s="91" t="s">
        <v>1685</v>
      </c>
      <c r="E559" s="91" t="s">
        <v>1686</v>
      </c>
      <c r="F559" s="91" t="s">
        <v>537</v>
      </c>
      <c r="G559" s="91"/>
      <c r="H559" s="91">
        <v>2950472.28</v>
      </c>
      <c r="I559" s="91" t="s">
        <v>1137</v>
      </c>
      <c r="J559" s="91" t="s">
        <v>1164</v>
      </c>
      <c r="K559" s="84" t="s">
        <v>1176</v>
      </c>
      <c r="L559" s="84"/>
      <c r="M559" s="84"/>
      <c r="N559" s="86"/>
      <c r="O559" s="86"/>
      <c r="P559" s="86"/>
      <c r="Q559" s="86"/>
      <c r="R559" s="86"/>
    </row>
    <row r="560" spans="1:18">
      <c r="A560" s="90">
        <v>558</v>
      </c>
      <c r="B560" s="91" t="s">
        <v>1671</v>
      </c>
      <c r="C560" s="91" t="s">
        <v>1680</v>
      </c>
      <c r="D560" s="91" t="s">
        <v>1685</v>
      </c>
      <c r="E560" s="91" t="s">
        <v>1687</v>
      </c>
      <c r="F560" s="91" t="s">
        <v>537</v>
      </c>
      <c r="G560" s="91"/>
      <c r="H560" s="91">
        <v>3495512.44</v>
      </c>
      <c r="I560" s="91" t="s">
        <v>1137</v>
      </c>
      <c r="J560" s="91" t="s">
        <v>1164</v>
      </c>
      <c r="K560" s="84" t="s">
        <v>1176</v>
      </c>
      <c r="L560" s="84"/>
      <c r="M560" s="84"/>
      <c r="N560" s="86"/>
      <c r="O560" s="86"/>
      <c r="P560" s="86"/>
      <c r="Q560" s="86"/>
      <c r="R560" s="86"/>
    </row>
    <row r="561" spans="1:18">
      <c r="A561" s="90">
        <v>559</v>
      </c>
      <c r="B561" s="91" t="s">
        <v>1671</v>
      </c>
      <c r="C561" s="91" t="s">
        <v>1680</v>
      </c>
      <c r="D561" s="91" t="s">
        <v>1685</v>
      </c>
      <c r="E561" s="91" t="s">
        <v>1688</v>
      </c>
      <c r="F561" s="91" t="s">
        <v>537</v>
      </c>
      <c r="G561" s="91"/>
      <c r="H561" s="91">
        <v>11372527.46</v>
      </c>
      <c r="I561" s="91" t="s">
        <v>1137</v>
      </c>
      <c r="J561" s="91" t="s">
        <v>1164</v>
      </c>
      <c r="K561" s="84" t="s">
        <v>1176</v>
      </c>
      <c r="L561" s="84"/>
      <c r="M561" s="84"/>
      <c r="N561" s="86"/>
      <c r="O561" s="86"/>
      <c r="P561" s="86"/>
      <c r="Q561" s="86"/>
      <c r="R561" s="86"/>
    </row>
    <row r="562" spans="1:18">
      <c r="A562" s="90">
        <v>560</v>
      </c>
      <c r="B562" s="91" t="s">
        <v>1671</v>
      </c>
      <c r="C562" s="91" t="s">
        <v>1680</v>
      </c>
      <c r="D562" s="91" t="s">
        <v>1685</v>
      </c>
      <c r="E562" s="91" t="s">
        <v>1689</v>
      </c>
      <c r="F562" s="91" t="s">
        <v>537</v>
      </c>
      <c r="G562" s="91"/>
      <c r="H562" s="91">
        <v>1123415.72</v>
      </c>
      <c r="I562" s="91" t="s">
        <v>692</v>
      </c>
      <c r="J562" s="91" t="s">
        <v>1164</v>
      </c>
      <c r="K562" s="84" t="s">
        <v>1176</v>
      </c>
      <c r="L562" s="84"/>
      <c r="M562" s="84"/>
      <c r="N562" s="86"/>
      <c r="O562" s="86"/>
      <c r="P562" s="86"/>
      <c r="Q562" s="86"/>
      <c r="R562" s="86"/>
    </row>
    <row r="563" spans="1:18">
      <c r="A563" s="90">
        <v>561</v>
      </c>
      <c r="B563" s="91" t="s">
        <v>1671</v>
      </c>
      <c r="C563" s="91" t="s">
        <v>1680</v>
      </c>
      <c r="D563" s="91" t="s">
        <v>1685</v>
      </c>
      <c r="E563" s="91" t="s">
        <v>1690</v>
      </c>
      <c r="F563" s="91" t="s">
        <v>537</v>
      </c>
      <c r="G563" s="91"/>
      <c r="H563" s="91">
        <v>0</v>
      </c>
      <c r="I563" s="91" t="s">
        <v>1137</v>
      </c>
      <c r="J563" s="91" t="s">
        <v>1164</v>
      </c>
      <c r="K563" s="84" t="s">
        <v>1176</v>
      </c>
      <c r="L563" s="84"/>
      <c r="M563" s="84"/>
      <c r="N563" s="86"/>
      <c r="O563" s="86"/>
      <c r="P563" s="86"/>
      <c r="Q563" s="86"/>
      <c r="R563" s="86"/>
    </row>
    <row r="564" ht="30" spans="1:18">
      <c r="A564" s="90">
        <v>562</v>
      </c>
      <c r="B564" s="91" t="s">
        <v>1671</v>
      </c>
      <c r="C564" s="91" t="s">
        <v>1691</v>
      </c>
      <c r="D564" s="91" t="s">
        <v>1692</v>
      </c>
      <c r="E564" s="91" t="s">
        <v>1693</v>
      </c>
      <c r="F564" s="91" t="s">
        <v>537</v>
      </c>
      <c r="G564" s="91"/>
      <c r="H564" s="91">
        <v>3258024.96</v>
      </c>
      <c r="I564" s="91" t="s">
        <v>692</v>
      </c>
      <c r="J564" s="91" t="s">
        <v>1164</v>
      </c>
      <c r="K564" s="84" t="s">
        <v>1245</v>
      </c>
      <c r="L564" s="84"/>
      <c r="M564" s="84"/>
      <c r="N564" s="86"/>
      <c r="O564" s="86"/>
      <c r="P564" s="86"/>
      <c r="Q564" s="86"/>
      <c r="R564" s="86"/>
    </row>
    <row r="565" spans="1:18">
      <c r="A565" s="90">
        <v>563</v>
      </c>
      <c r="B565" s="91" t="s">
        <v>1671</v>
      </c>
      <c r="C565" s="91" t="s">
        <v>1691</v>
      </c>
      <c r="D565" s="91" t="s">
        <v>1694</v>
      </c>
      <c r="E565" s="91" t="s">
        <v>1695</v>
      </c>
      <c r="F565" s="91" t="s">
        <v>537</v>
      </c>
      <c r="G565" s="91"/>
      <c r="H565" s="91">
        <v>400602.71</v>
      </c>
      <c r="I565" s="91" t="s">
        <v>1137</v>
      </c>
      <c r="J565" s="91" t="s">
        <v>1164</v>
      </c>
      <c r="K565" s="84" t="s">
        <v>1245</v>
      </c>
      <c r="L565" s="84"/>
      <c r="M565" s="84"/>
      <c r="N565" s="86"/>
      <c r="O565" s="86"/>
      <c r="P565" s="86"/>
      <c r="Q565" s="86"/>
      <c r="R565" s="86"/>
    </row>
    <row r="566" spans="1:18">
      <c r="A566" s="90">
        <v>564</v>
      </c>
      <c r="B566" s="91" t="s">
        <v>1671</v>
      </c>
      <c r="C566" s="91" t="s">
        <v>1691</v>
      </c>
      <c r="D566" s="91" t="s">
        <v>1694</v>
      </c>
      <c r="E566" s="91" t="s">
        <v>1268</v>
      </c>
      <c r="F566" s="91" t="s">
        <v>537</v>
      </c>
      <c r="G566" s="91"/>
      <c r="H566" s="91">
        <v>1430600</v>
      </c>
      <c r="I566" s="91" t="s">
        <v>1137</v>
      </c>
      <c r="J566" s="91" t="s">
        <v>1164</v>
      </c>
      <c r="K566" s="84" t="s">
        <v>1245</v>
      </c>
      <c r="L566" s="84"/>
      <c r="M566" s="84"/>
      <c r="N566" s="86"/>
      <c r="O566" s="86"/>
      <c r="P566" s="86"/>
      <c r="Q566" s="86"/>
      <c r="R566" s="86"/>
    </row>
    <row r="567" ht="30" spans="1:18">
      <c r="A567" s="90">
        <v>565</v>
      </c>
      <c r="B567" s="91" t="s">
        <v>1671</v>
      </c>
      <c r="C567" s="91" t="s">
        <v>1696</v>
      </c>
      <c r="D567" s="91" t="s">
        <v>1697</v>
      </c>
      <c r="E567" s="91" t="s">
        <v>1698</v>
      </c>
      <c r="F567" s="91" t="s">
        <v>537</v>
      </c>
      <c r="G567" s="92">
        <v>265.07</v>
      </c>
      <c r="H567" s="91">
        <v>15088907.73</v>
      </c>
      <c r="I567" s="91" t="s">
        <v>1137</v>
      </c>
      <c r="J567" s="91" t="s">
        <v>1356</v>
      </c>
      <c r="K567" s="84" t="s">
        <v>1138</v>
      </c>
      <c r="L567" s="84"/>
      <c r="M567" s="84"/>
      <c r="N567" s="86"/>
      <c r="O567" s="86"/>
      <c r="P567" s="86"/>
      <c r="Q567" s="86"/>
      <c r="R567" s="86"/>
    </row>
    <row r="568" ht="30" spans="1:18">
      <c r="A568" s="90">
        <v>566</v>
      </c>
      <c r="B568" s="91" t="s">
        <v>1671</v>
      </c>
      <c r="C568" s="91" t="s">
        <v>1696</v>
      </c>
      <c r="D568" s="91" t="s">
        <v>1697</v>
      </c>
      <c r="E568" s="91" t="s">
        <v>1699</v>
      </c>
      <c r="F568" s="91" t="s">
        <v>537</v>
      </c>
      <c r="G568" s="92">
        <v>1151.93</v>
      </c>
      <c r="H568" s="91">
        <v>5759195.31</v>
      </c>
      <c r="I568" s="91" t="s">
        <v>1137</v>
      </c>
      <c r="J568" s="91" t="s">
        <v>252</v>
      </c>
      <c r="K568" s="84" t="s">
        <v>1138</v>
      </c>
      <c r="L568" s="84"/>
      <c r="M568" s="84"/>
      <c r="N568" s="86"/>
      <c r="O568" s="86"/>
      <c r="P568" s="86"/>
      <c r="Q568" s="86"/>
      <c r="R568" s="86"/>
    </row>
    <row r="569" ht="30" spans="1:18">
      <c r="A569" s="90">
        <v>567</v>
      </c>
      <c r="B569" s="91" t="s">
        <v>1671</v>
      </c>
      <c r="C569" s="91" t="s">
        <v>1696</v>
      </c>
      <c r="D569" s="91" t="s">
        <v>1697</v>
      </c>
      <c r="E569" s="91" t="s">
        <v>1700</v>
      </c>
      <c r="F569" s="91" t="s">
        <v>537</v>
      </c>
      <c r="G569" s="92">
        <v>1151.93</v>
      </c>
      <c r="H569" s="91">
        <v>5759195.31</v>
      </c>
      <c r="I569" s="91" t="s">
        <v>1137</v>
      </c>
      <c r="J569" s="91" t="s">
        <v>252</v>
      </c>
      <c r="K569" s="84" t="s">
        <v>1138</v>
      </c>
      <c r="L569" s="84"/>
      <c r="M569" s="84"/>
      <c r="N569" s="86"/>
      <c r="O569" s="86"/>
      <c r="P569" s="86"/>
      <c r="Q569" s="86"/>
      <c r="R569" s="86"/>
    </row>
    <row r="570" ht="30" spans="1:18">
      <c r="A570" s="90">
        <v>568</v>
      </c>
      <c r="B570" s="91" t="s">
        <v>1671</v>
      </c>
      <c r="C570" s="91" t="s">
        <v>1696</v>
      </c>
      <c r="D570" s="91" t="s">
        <v>1697</v>
      </c>
      <c r="E570" s="91" t="s">
        <v>1701</v>
      </c>
      <c r="F570" s="91" t="s">
        <v>537</v>
      </c>
      <c r="G570" s="92">
        <v>1016.72</v>
      </c>
      <c r="H570" s="91">
        <v>5102363.88</v>
      </c>
      <c r="I570" s="91" t="s">
        <v>1137</v>
      </c>
      <c r="J570" s="91" t="s">
        <v>252</v>
      </c>
      <c r="K570" s="84" t="s">
        <v>1138</v>
      </c>
      <c r="L570" s="84"/>
      <c r="M570" s="84"/>
      <c r="N570" s="86"/>
      <c r="O570" s="86"/>
      <c r="P570" s="86"/>
      <c r="Q570" s="86"/>
      <c r="R570" s="86"/>
    </row>
    <row r="571" ht="30" spans="1:18">
      <c r="A571" s="90">
        <v>569</v>
      </c>
      <c r="B571" s="91" t="s">
        <v>1671</v>
      </c>
      <c r="C571" s="91" t="s">
        <v>1696</v>
      </c>
      <c r="D571" s="91" t="s">
        <v>1697</v>
      </c>
      <c r="E571" s="91" t="s">
        <v>1702</v>
      </c>
      <c r="F571" s="91" t="s">
        <v>537</v>
      </c>
      <c r="G571" s="92">
        <v>131.6</v>
      </c>
      <c r="H571" s="91">
        <v>2389495.5</v>
      </c>
      <c r="I571" s="91" t="s">
        <v>1137</v>
      </c>
      <c r="J571" s="91" t="s">
        <v>1356</v>
      </c>
      <c r="K571" s="84" t="s">
        <v>1138</v>
      </c>
      <c r="L571" s="84"/>
      <c r="M571" s="84"/>
      <c r="N571" s="86"/>
      <c r="O571" s="86"/>
      <c r="P571" s="86"/>
      <c r="Q571" s="86"/>
      <c r="R571" s="86"/>
    </row>
    <row r="572" ht="30" spans="1:18">
      <c r="A572" s="90">
        <v>570</v>
      </c>
      <c r="B572" s="91" t="s">
        <v>1671</v>
      </c>
      <c r="C572" s="91" t="s">
        <v>1696</v>
      </c>
      <c r="D572" s="91" t="s">
        <v>1697</v>
      </c>
      <c r="E572" s="91" t="s">
        <v>419</v>
      </c>
      <c r="F572" s="91" t="s">
        <v>537</v>
      </c>
      <c r="G572" s="92">
        <v>517.18</v>
      </c>
      <c r="H572" s="91">
        <v>1323281.56</v>
      </c>
      <c r="I572" s="91" t="s">
        <v>692</v>
      </c>
      <c r="J572" s="91" t="s">
        <v>252</v>
      </c>
      <c r="K572" s="84" t="s">
        <v>1138</v>
      </c>
      <c r="L572" s="84"/>
      <c r="M572" s="84"/>
      <c r="N572" s="86"/>
      <c r="O572" s="86"/>
      <c r="P572" s="86"/>
      <c r="Q572" s="86"/>
      <c r="R572" s="86"/>
    </row>
    <row r="573" ht="30" spans="1:18">
      <c r="A573" s="90">
        <v>571</v>
      </c>
      <c r="B573" s="91" t="s">
        <v>1671</v>
      </c>
      <c r="C573" s="91" t="s">
        <v>1696</v>
      </c>
      <c r="D573" s="91" t="s">
        <v>1697</v>
      </c>
      <c r="E573" s="91" t="s">
        <v>1703</v>
      </c>
      <c r="F573" s="91" t="s">
        <v>537</v>
      </c>
      <c r="G573" s="92">
        <v>526.9</v>
      </c>
      <c r="H573" s="91">
        <v>1323281.56</v>
      </c>
      <c r="I573" s="91" t="s">
        <v>692</v>
      </c>
      <c r="J573" s="91" t="s">
        <v>252</v>
      </c>
      <c r="K573" s="84" t="s">
        <v>1138</v>
      </c>
      <c r="L573" s="84"/>
      <c r="M573" s="84"/>
      <c r="N573" s="86"/>
      <c r="O573" s="86"/>
      <c r="P573" s="86"/>
      <c r="Q573" s="86"/>
      <c r="R573" s="86"/>
    </row>
    <row r="574" ht="30" spans="1:18">
      <c r="A574" s="90">
        <v>572</v>
      </c>
      <c r="B574" s="91" t="s">
        <v>1671</v>
      </c>
      <c r="C574" s="91" t="s">
        <v>1696</v>
      </c>
      <c r="D574" s="91" t="s">
        <v>1697</v>
      </c>
      <c r="E574" s="91" t="s">
        <v>1704</v>
      </c>
      <c r="F574" s="91" t="s">
        <v>537</v>
      </c>
      <c r="G574" s="92">
        <v>32.89</v>
      </c>
      <c r="H574" s="91">
        <v>204390.09</v>
      </c>
      <c r="I574" s="91" t="s">
        <v>1137</v>
      </c>
      <c r="J574" s="91" t="s">
        <v>1356</v>
      </c>
      <c r="K574" s="84" t="s">
        <v>1138</v>
      </c>
      <c r="L574" s="84"/>
      <c r="M574" s="84"/>
      <c r="N574" s="86"/>
      <c r="O574" s="86"/>
      <c r="P574" s="86"/>
      <c r="Q574" s="86"/>
      <c r="R574" s="86"/>
    </row>
    <row r="575" ht="30" spans="1:18">
      <c r="A575" s="90">
        <v>573</v>
      </c>
      <c r="B575" s="91" t="s">
        <v>1671</v>
      </c>
      <c r="C575" s="91" t="s">
        <v>1696</v>
      </c>
      <c r="D575" s="91" t="s">
        <v>1697</v>
      </c>
      <c r="E575" s="91" t="s">
        <v>1705</v>
      </c>
      <c r="F575" s="91" t="s">
        <v>537</v>
      </c>
      <c r="G575" s="92">
        <v>139.6</v>
      </c>
      <c r="H575" s="91">
        <v>2322944</v>
      </c>
      <c r="I575" s="91" t="s">
        <v>1137</v>
      </c>
      <c r="J575" s="91" t="s">
        <v>1356</v>
      </c>
      <c r="K575" s="84" t="s">
        <v>1138</v>
      </c>
      <c r="L575" s="84"/>
      <c r="M575" s="84"/>
      <c r="N575" s="86"/>
      <c r="O575" s="86"/>
      <c r="P575" s="86"/>
      <c r="Q575" s="86"/>
      <c r="R575" s="86"/>
    </row>
    <row r="576" ht="30" spans="1:18">
      <c r="A576" s="90">
        <v>574</v>
      </c>
      <c r="B576" s="91" t="s">
        <v>1671</v>
      </c>
      <c r="C576" s="91" t="s">
        <v>1696</v>
      </c>
      <c r="D576" s="91" t="s">
        <v>1697</v>
      </c>
      <c r="E576" s="91" t="s">
        <v>1706</v>
      </c>
      <c r="F576" s="91" t="s">
        <v>537</v>
      </c>
      <c r="G576" s="92">
        <v>287.29</v>
      </c>
      <c r="H576" s="91">
        <v>3326627.2</v>
      </c>
      <c r="I576" s="91" t="s">
        <v>692</v>
      </c>
      <c r="J576" s="91" t="s">
        <v>1356</v>
      </c>
      <c r="K576" s="84" t="s">
        <v>1138</v>
      </c>
      <c r="L576" s="84"/>
      <c r="M576" s="84"/>
      <c r="N576" s="86"/>
      <c r="O576" s="86"/>
      <c r="P576" s="86"/>
      <c r="Q576" s="86"/>
      <c r="R576" s="86"/>
    </row>
    <row r="577" ht="30" spans="1:18">
      <c r="A577" s="90">
        <v>575</v>
      </c>
      <c r="B577" s="91" t="s">
        <v>1671</v>
      </c>
      <c r="C577" s="91" t="s">
        <v>1696</v>
      </c>
      <c r="D577" s="91" t="s">
        <v>1697</v>
      </c>
      <c r="E577" s="91" t="s">
        <v>1707</v>
      </c>
      <c r="F577" s="91" t="s">
        <v>537</v>
      </c>
      <c r="G577" s="92">
        <v>100.44</v>
      </c>
      <c r="H577" s="91">
        <v>122741.56</v>
      </c>
      <c r="I577" s="91" t="s">
        <v>1137</v>
      </c>
      <c r="J577" s="91" t="s">
        <v>1356</v>
      </c>
      <c r="K577" s="84" t="s">
        <v>1138</v>
      </c>
      <c r="L577" s="84"/>
      <c r="M577" s="84"/>
      <c r="N577" s="86"/>
      <c r="O577" s="86"/>
      <c r="P577" s="86"/>
      <c r="Q577" s="86"/>
      <c r="R577" s="86"/>
    </row>
    <row r="578" ht="30" spans="1:18">
      <c r="A578" s="90">
        <v>576</v>
      </c>
      <c r="B578" s="91" t="s">
        <v>1671</v>
      </c>
      <c r="C578" s="91" t="s">
        <v>1696</v>
      </c>
      <c r="D578" s="91" t="s">
        <v>1697</v>
      </c>
      <c r="E578" s="91" t="s">
        <v>1708</v>
      </c>
      <c r="F578" s="91"/>
      <c r="G578" s="92"/>
      <c r="H578" s="91">
        <v>11420725.99</v>
      </c>
      <c r="I578" s="91" t="s">
        <v>1137</v>
      </c>
      <c r="J578" s="91" t="s">
        <v>1356</v>
      </c>
      <c r="K578" s="84" t="s">
        <v>1138</v>
      </c>
      <c r="L578" s="84"/>
      <c r="M578" s="84"/>
      <c r="N578" s="86"/>
      <c r="O578" s="86"/>
      <c r="P578" s="86"/>
      <c r="Q578" s="86"/>
      <c r="R578" s="86"/>
    </row>
    <row r="579" ht="30" spans="1:18">
      <c r="A579" s="90">
        <v>577</v>
      </c>
      <c r="B579" s="91" t="s">
        <v>1671</v>
      </c>
      <c r="C579" s="91" t="s">
        <v>1696</v>
      </c>
      <c r="D579" s="91" t="s">
        <v>1709</v>
      </c>
      <c r="E579" s="91" t="s">
        <v>1710</v>
      </c>
      <c r="F579" s="91" t="s">
        <v>537</v>
      </c>
      <c r="G579" s="91">
        <v>300</v>
      </c>
      <c r="H579" s="91">
        <v>6400000</v>
      </c>
      <c r="I579" s="91" t="s">
        <v>1137</v>
      </c>
      <c r="J579" s="91" t="s">
        <v>1356</v>
      </c>
      <c r="K579" s="84" t="s">
        <v>1138</v>
      </c>
      <c r="L579" s="84"/>
      <c r="M579" s="84"/>
      <c r="N579" s="86"/>
      <c r="O579" s="86"/>
      <c r="P579" s="86"/>
      <c r="Q579" s="86"/>
      <c r="R579" s="86"/>
    </row>
    <row r="580" spans="1:18">
      <c r="A580" s="90">
        <v>578</v>
      </c>
      <c r="B580" s="91" t="s">
        <v>1671</v>
      </c>
      <c r="C580" s="91" t="s">
        <v>1672</v>
      </c>
      <c r="D580" s="91" t="s">
        <v>1711</v>
      </c>
      <c r="E580" s="91" t="s">
        <v>1712</v>
      </c>
      <c r="F580" s="91"/>
      <c r="G580" s="91"/>
      <c r="H580" s="91">
        <v>619969.75</v>
      </c>
      <c r="I580" s="91" t="s">
        <v>1137</v>
      </c>
      <c r="J580" s="91" t="s">
        <v>1164</v>
      </c>
      <c r="K580" s="84" t="s">
        <v>1138</v>
      </c>
      <c r="L580" s="84"/>
      <c r="M580" s="84"/>
      <c r="N580" s="86"/>
      <c r="O580" s="86"/>
      <c r="P580" s="86"/>
      <c r="Q580" s="86"/>
      <c r="R580" s="86"/>
    </row>
    <row r="581" spans="1:18">
      <c r="A581" s="90">
        <v>579</v>
      </c>
      <c r="B581" s="91" t="s">
        <v>1671</v>
      </c>
      <c r="C581" s="91" t="s">
        <v>1672</v>
      </c>
      <c r="D581" s="91" t="s">
        <v>1711</v>
      </c>
      <c r="E581" s="91" t="s">
        <v>1713</v>
      </c>
      <c r="F581" s="91"/>
      <c r="G581" s="91"/>
      <c r="H581" s="91">
        <v>808704</v>
      </c>
      <c r="I581" s="91" t="s">
        <v>1137</v>
      </c>
      <c r="J581" s="91" t="s">
        <v>1164</v>
      </c>
      <c r="K581" s="84" t="s">
        <v>1138</v>
      </c>
      <c r="L581" s="84"/>
      <c r="M581" s="84"/>
      <c r="N581" s="86"/>
      <c r="O581" s="86"/>
      <c r="P581" s="86"/>
      <c r="Q581" s="86"/>
      <c r="R581" s="86"/>
    </row>
    <row r="582" spans="1:18">
      <c r="A582" s="90">
        <v>580</v>
      </c>
      <c r="B582" s="91" t="s">
        <v>1671</v>
      </c>
      <c r="C582" s="91" t="s">
        <v>1672</v>
      </c>
      <c r="D582" s="91" t="s">
        <v>1711</v>
      </c>
      <c r="E582" s="91" t="s">
        <v>1714</v>
      </c>
      <c r="F582" s="91"/>
      <c r="G582" s="91"/>
      <c r="H582" s="91">
        <v>1063296</v>
      </c>
      <c r="I582" s="91" t="s">
        <v>1137</v>
      </c>
      <c r="J582" s="91" t="s">
        <v>1164</v>
      </c>
      <c r="K582" s="84" t="s">
        <v>1138</v>
      </c>
      <c r="L582" s="84"/>
      <c r="M582" s="84"/>
      <c r="N582" s="86"/>
      <c r="O582" s="86"/>
      <c r="P582" s="86"/>
      <c r="Q582" s="86"/>
      <c r="R582" s="86"/>
    </row>
    <row r="583" ht="30" spans="1:18">
      <c r="A583" s="90">
        <v>581</v>
      </c>
      <c r="B583" s="91" t="s">
        <v>1671</v>
      </c>
      <c r="C583" s="91" t="s">
        <v>1672</v>
      </c>
      <c r="D583" s="91" t="s">
        <v>1711</v>
      </c>
      <c r="E583" s="91" t="s">
        <v>1715</v>
      </c>
      <c r="F583" s="91"/>
      <c r="G583" s="91"/>
      <c r="H583" s="91">
        <v>61880.04</v>
      </c>
      <c r="I583" s="91" t="s">
        <v>1137</v>
      </c>
      <c r="J583" s="91" t="s">
        <v>1356</v>
      </c>
      <c r="K583" s="84" t="s">
        <v>1138</v>
      </c>
      <c r="L583" s="84"/>
      <c r="M583" s="84"/>
      <c r="N583" s="86"/>
      <c r="O583" s="86"/>
      <c r="P583" s="86"/>
      <c r="Q583" s="86"/>
      <c r="R583" s="86"/>
    </row>
    <row r="584" ht="30" spans="1:18">
      <c r="A584" s="90">
        <v>582</v>
      </c>
      <c r="B584" s="91" t="s">
        <v>1671</v>
      </c>
      <c r="C584" s="91" t="s">
        <v>1672</v>
      </c>
      <c r="D584" s="91" t="s">
        <v>1711</v>
      </c>
      <c r="E584" s="91" t="s">
        <v>1716</v>
      </c>
      <c r="F584" s="91"/>
      <c r="G584" s="91"/>
      <c r="H584" s="91">
        <v>203343.29</v>
      </c>
      <c r="I584" s="91" t="s">
        <v>1137</v>
      </c>
      <c r="J584" s="91" t="s">
        <v>1356</v>
      </c>
      <c r="K584" s="84" t="s">
        <v>1138</v>
      </c>
      <c r="L584" s="84"/>
      <c r="M584" s="84"/>
      <c r="N584" s="86"/>
      <c r="O584" s="86"/>
      <c r="P584" s="86"/>
      <c r="Q584" s="86"/>
      <c r="R584" s="86"/>
    </row>
    <row r="585" spans="1:18">
      <c r="A585" s="90">
        <v>583</v>
      </c>
      <c r="B585" s="91" t="s">
        <v>1671</v>
      </c>
      <c r="C585" s="91" t="s">
        <v>1672</v>
      </c>
      <c r="D585" s="91" t="s">
        <v>1711</v>
      </c>
      <c r="E585" s="91" t="s">
        <v>1717</v>
      </c>
      <c r="F585" s="91"/>
      <c r="G585" s="91"/>
      <c r="H585" s="91">
        <v>258873.24</v>
      </c>
      <c r="I585" s="91" t="s">
        <v>1137</v>
      </c>
      <c r="J585" s="91" t="s">
        <v>252</v>
      </c>
      <c r="K585" s="84" t="s">
        <v>1138</v>
      </c>
      <c r="L585" s="84"/>
      <c r="M585" s="84"/>
      <c r="N585" s="86"/>
      <c r="O585" s="86"/>
      <c r="P585" s="86"/>
      <c r="Q585" s="86"/>
      <c r="R585" s="86"/>
    </row>
    <row r="586" spans="1:18">
      <c r="A586" s="90">
        <v>584</v>
      </c>
      <c r="B586" s="91" t="s">
        <v>1671</v>
      </c>
      <c r="C586" s="91" t="s">
        <v>1672</v>
      </c>
      <c r="D586" s="91" t="s">
        <v>1711</v>
      </c>
      <c r="E586" s="91" t="s">
        <v>1185</v>
      </c>
      <c r="F586" s="91"/>
      <c r="G586" s="91"/>
      <c r="H586" s="91">
        <v>2699375.83</v>
      </c>
      <c r="I586" s="91" t="s">
        <v>1137</v>
      </c>
      <c r="J586" s="91" t="s">
        <v>252</v>
      </c>
      <c r="K586" s="84" t="s">
        <v>1138</v>
      </c>
      <c r="L586" s="84"/>
      <c r="M586" s="84"/>
      <c r="N586" s="86"/>
      <c r="O586" s="86"/>
      <c r="P586" s="86"/>
      <c r="Q586" s="86"/>
      <c r="R586" s="86"/>
    </row>
    <row r="587" spans="1:18">
      <c r="A587" s="90">
        <v>585</v>
      </c>
      <c r="B587" s="91" t="s">
        <v>1671</v>
      </c>
      <c r="C587" s="91" t="s">
        <v>1672</v>
      </c>
      <c r="D587" s="91" t="s">
        <v>1711</v>
      </c>
      <c r="E587" s="91" t="s">
        <v>1718</v>
      </c>
      <c r="F587" s="91"/>
      <c r="G587" s="91"/>
      <c r="H587" s="91">
        <v>24198.06</v>
      </c>
      <c r="I587" s="91" t="s">
        <v>1137</v>
      </c>
      <c r="J587" s="91" t="s">
        <v>1356</v>
      </c>
      <c r="K587" s="84" t="s">
        <v>1138</v>
      </c>
      <c r="L587" s="84"/>
      <c r="M587" s="84"/>
      <c r="N587" s="86"/>
      <c r="O587" s="86"/>
      <c r="P587" s="86"/>
      <c r="Q587" s="86"/>
      <c r="R587" s="86"/>
    </row>
    <row r="588" spans="1:18">
      <c r="A588" s="90">
        <v>586</v>
      </c>
      <c r="B588" s="91" t="s">
        <v>1671</v>
      </c>
      <c r="C588" s="91" t="s">
        <v>1672</v>
      </c>
      <c r="D588" s="91" t="s">
        <v>1711</v>
      </c>
      <c r="E588" s="91" t="s">
        <v>1719</v>
      </c>
      <c r="F588" s="91"/>
      <c r="G588" s="91"/>
      <c r="H588" s="91">
        <v>2901600</v>
      </c>
      <c r="I588" s="91" t="s">
        <v>1137</v>
      </c>
      <c r="J588" s="91" t="s">
        <v>1164</v>
      </c>
      <c r="K588" s="84" t="s">
        <v>1138</v>
      </c>
      <c r="L588" s="84"/>
      <c r="M588" s="84"/>
      <c r="N588" s="86"/>
      <c r="O588" s="86"/>
      <c r="P588" s="86"/>
      <c r="Q588" s="86"/>
      <c r="R588" s="86"/>
    </row>
    <row r="589" ht="30" spans="1:18">
      <c r="A589" s="90">
        <v>587</v>
      </c>
      <c r="B589" s="91" t="s">
        <v>1671</v>
      </c>
      <c r="C589" s="91" t="s">
        <v>1672</v>
      </c>
      <c r="D589" s="91" t="s">
        <v>1711</v>
      </c>
      <c r="E589" s="91" t="s">
        <v>1720</v>
      </c>
      <c r="F589" s="91"/>
      <c r="G589" s="91"/>
      <c r="H589" s="91">
        <v>5826940.09</v>
      </c>
      <c r="I589" s="91" t="s">
        <v>1137</v>
      </c>
      <c r="J589" s="91" t="s">
        <v>1356</v>
      </c>
      <c r="K589" s="84" t="s">
        <v>1138</v>
      </c>
      <c r="L589" s="84"/>
      <c r="M589" s="84"/>
      <c r="N589" s="86"/>
      <c r="O589" s="86"/>
      <c r="P589" s="86"/>
      <c r="Q589" s="86"/>
      <c r="R589" s="86"/>
    </row>
    <row r="590" spans="1:18">
      <c r="A590" s="90">
        <v>588</v>
      </c>
      <c r="B590" s="91" t="s">
        <v>1671</v>
      </c>
      <c r="C590" s="91" t="s">
        <v>1672</v>
      </c>
      <c r="D590" s="91" t="s">
        <v>1711</v>
      </c>
      <c r="E590" s="91" t="s">
        <v>1721</v>
      </c>
      <c r="F590" s="91"/>
      <c r="G590" s="91"/>
      <c r="H590" s="91">
        <v>865600.95</v>
      </c>
      <c r="I590" s="91" t="s">
        <v>1137</v>
      </c>
      <c r="J590" s="91" t="s">
        <v>1356</v>
      </c>
      <c r="K590" s="84" t="s">
        <v>1138</v>
      </c>
      <c r="L590" s="84"/>
      <c r="M590" s="84"/>
      <c r="N590" s="86"/>
      <c r="O590" s="86"/>
      <c r="P590" s="86"/>
      <c r="Q590" s="86"/>
      <c r="R590" s="86"/>
    </row>
    <row r="591" spans="1:18">
      <c r="A591" s="90">
        <v>589</v>
      </c>
      <c r="B591" s="91" t="s">
        <v>1671</v>
      </c>
      <c r="C591" s="91" t="s">
        <v>1672</v>
      </c>
      <c r="D591" s="91" t="s">
        <v>1711</v>
      </c>
      <c r="E591" s="91" t="s">
        <v>1722</v>
      </c>
      <c r="F591" s="91"/>
      <c r="G591" s="91"/>
      <c r="H591" s="91">
        <v>132151.38</v>
      </c>
      <c r="I591" s="91" t="s">
        <v>1137</v>
      </c>
      <c r="J591" s="91" t="s">
        <v>1356</v>
      </c>
      <c r="K591" s="84" t="s">
        <v>1138</v>
      </c>
      <c r="L591" s="84"/>
      <c r="M591" s="84"/>
      <c r="N591" s="86"/>
      <c r="O591" s="86"/>
      <c r="P591" s="86"/>
      <c r="Q591" s="86"/>
      <c r="R591" s="86"/>
    </row>
    <row r="592" spans="1:18">
      <c r="A592" s="90">
        <v>590</v>
      </c>
      <c r="B592" s="91" t="s">
        <v>1671</v>
      </c>
      <c r="C592" s="91" t="s">
        <v>1672</v>
      </c>
      <c r="D592" s="91" t="s">
        <v>1711</v>
      </c>
      <c r="E592" s="91" t="s">
        <v>1723</v>
      </c>
      <c r="F592" s="91"/>
      <c r="G592" s="91"/>
      <c r="H592" s="91">
        <v>537296.05</v>
      </c>
      <c r="I592" s="91" t="s">
        <v>1137</v>
      </c>
      <c r="J592" s="91" t="s">
        <v>1356</v>
      </c>
      <c r="K592" s="84" t="s">
        <v>1138</v>
      </c>
      <c r="L592" s="84"/>
      <c r="M592" s="84"/>
      <c r="N592" s="86"/>
      <c r="O592" s="86"/>
      <c r="P592" s="86"/>
      <c r="Q592" s="86"/>
      <c r="R592" s="86"/>
    </row>
    <row r="593" spans="1:18">
      <c r="A593" s="90">
        <v>591</v>
      </c>
      <c r="B593" s="91" t="s">
        <v>1671</v>
      </c>
      <c r="C593" s="91" t="s">
        <v>1672</v>
      </c>
      <c r="D593" s="91" t="s">
        <v>1711</v>
      </c>
      <c r="E593" s="91" t="s">
        <v>1724</v>
      </c>
      <c r="F593" s="91"/>
      <c r="G593" s="91"/>
      <c r="H593" s="91">
        <v>2266743.7</v>
      </c>
      <c r="I593" s="91" t="s">
        <v>1137</v>
      </c>
      <c r="J593" s="91" t="s">
        <v>1356</v>
      </c>
      <c r="K593" s="84" t="s">
        <v>1138</v>
      </c>
      <c r="L593" s="84"/>
      <c r="M593" s="84"/>
      <c r="N593" s="86"/>
      <c r="O593" s="86"/>
      <c r="P593" s="86"/>
      <c r="Q593" s="86"/>
      <c r="R593" s="86"/>
    </row>
    <row r="594" spans="1:18">
      <c r="A594" s="90">
        <v>592</v>
      </c>
      <c r="B594" s="91" t="s">
        <v>1671</v>
      </c>
      <c r="C594" s="91" t="s">
        <v>1672</v>
      </c>
      <c r="D594" s="91" t="s">
        <v>1711</v>
      </c>
      <c r="E594" s="91" t="s">
        <v>1725</v>
      </c>
      <c r="F594" s="91"/>
      <c r="G594" s="91"/>
      <c r="H594" s="91">
        <v>9772.28</v>
      </c>
      <c r="I594" s="91" t="s">
        <v>1137</v>
      </c>
      <c r="J594" s="91" t="s">
        <v>1356</v>
      </c>
      <c r="K594" s="84" t="s">
        <v>1138</v>
      </c>
      <c r="L594" s="84"/>
      <c r="M594" s="84"/>
      <c r="N594" s="86"/>
      <c r="O594" s="86"/>
      <c r="P594" s="86"/>
      <c r="Q594" s="86"/>
      <c r="R594" s="86"/>
    </row>
    <row r="595" ht="30" spans="1:18">
      <c r="A595" s="90">
        <v>593</v>
      </c>
      <c r="B595" s="91" t="s">
        <v>1671</v>
      </c>
      <c r="C595" s="91" t="s">
        <v>1672</v>
      </c>
      <c r="D595" s="91" t="s">
        <v>1726</v>
      </c>
      <c r="E595" s="91" t="s">
        <v>1727</v>
      </c>
      <c r="F595" s="91"/>
      <c r="G595" s="91"/>
      <c r="H595" s="92">
        <v>856316.58</v>
      </c>
      <c r="I595" s="91" t="s">
        <v>692</v>
      </c>
      <c r="J595" s="91" t="s">
        <v>1356</v>
      </c>
      <c r="K595" s="84" t="s">
        <v>1183</v>
      </c>
      <c r="L595" s="84"/>
      <c r="M595" s="84"/>
      <c r="N595" s="86"/>
      <c r="O595" s="86"/>
      <c r="P595" s="86"/>
      <c r="Q595" s="86"/>
      <c r="R595" s="86"/>
    </row>
    <row r="596" ht="30" spans="1:18">
      <c r="A596" s="90">
        <v>594</v>
      </c>
      <c r="B596" s="91" t="s">
        <v>1671</v>
      </c>
      <c r="C596" s="91" t="s">
        <v>1672</v>
      </c>
      <c r="D596" s="91" t="s">
        <v>1726</v>
      </c>
      <c r="E596" s="91" t="s">
        <v>1728</v>
      </c>
      <c r="F596" s="91"/>
      <c r="G596" s="91"/>
      <c r="H596" s="92">
        <v>1233496.5</v>
      </c>
      <c r="I596" s="91" t="s">
        <v>692</v>
      </c>
      <c r="J596" s="91" t="s">
        <v>1356</v>
      </c>
      <c r="K596" s="84" t="s">
        <v>1183</v>
      </c>
      <c r="L596" s="84"/>
      <c r="M596" s="84"/>
      <c r="N596" s="86"/>
      <c r="O596" s="86"/>
      <c r="P596" s="86"/>
      <c r="Q596" s="86"/>
      <c r="R596" s="86"/>
    </row>
    <row r="597" ht="30" spans="1:18">
      <c r="A597" s="90">
        <v>595</v>
      </c>
      <c r="B597" s="91" t="s">
        <v>1671</v>
      </c>
      <c r="C597" s="91" t="s">
        <v>1672</v>
      </c>
      <c r="D597" s="91" t="s">
        <v>1726</v>
      </c>
      <c r="E597" s="91" t="s">
        <v>1729</v>
      </c>
      <c r="F597" s="91" t="s">
        <v>537</v>
      </c>
      <c r="G597" s="91">
        <v>584.8</v>
      </c>
      <c r="H597" s="92">
        <v>153195.65</v>
      </c>
      <c r="I597" s="91" t="s">
        <v>1137</v>
      </c>
      <c r="J597" s="91" t="s">
        <v>1356</v>
      </c>
      <c r="K597" s="84" t="s">
        <v>1183</v>
      </c>
      <c r="L597" s="84"/>
      <c r="M597" s="84"/>
      <c r="N597" s="86"/>
      <c r="O597" s="86"/>
      <c r="P597" s="86"/>
      <c r="Q597" s="86"/>
      <c r="R597" s="86"/>
    </row>
    <row r="598" ht="30" spans="1:18">
      <c r="A598" s="90">
        <v>596</v>
      </c>
      <c r="B598" s="91" t="s">
        <v>1671</v>
      </c>
      <c r="C598" s="91" t="s">
        <v>1672</v>
      </c>
      <c r="D598" s="91" t="s">
        <v>1726</v>
      </c>
      <c r="E598" s="91" t="s">
        <v>1730</v>
      </c>
      <c r="F598" s="91" t="s">
        <v>537</v>
      </c>
      <c r="G598" s="91"/>
      <c r="H598" s="92">
        <v>218263.96</v>
      </c>
      <c r="I598" s="91" t="s">
        <v>1210</v>
      </c>
      <c r="J598" s="91" t="s">
        <v>1356</v>
      </c>
      <c r="K598" s="84" t="s">
        <v>1183</v>
      </c>
      <c r="L598" s="84"/>
      <c r="M598" s="84"/>
      <c r="N598" s="86"/>
      <c r="O598" s="86"/>
      <c r="P598" s="86"/>
      <c r="Q598" s="86"/>
      <c r="R598" s="86"/>
    </row>
    <row r="599" spans="1:18">
      <c r="A599" s="90">
        <v>597</v>
      </c>
      <c r="B599" s="91" t="s">
        <v>1671</v>
      </c>
      <c r="C599" s="91" t="s">
        <v>1672</v>
      </c>
      <c r="D599" s="91" t="s">
        <v>1726</v>
      </c>
      <c r="E599" s="91" t="s">
        <v>1731</v>
      </c>
      <c r="F599" s="91" t="s">
        <v>537</v>
      </c>
      <c r="G599" s="91">
        <v>1706.98</v>
      </c>
      <c r="H599" s="92">
        <v>3935605.7</v>
      </c>
      <c r="I599" s="91" t="s">
        <v>692</v>
      </c>
      <c r="J599" s="91" t="s">
        <v>1356</v>
      </c>
      <c r="K599" s="84" t="s">
        <v>1183</v>
      </c>
      <c r="L599" s="84"/>
      <c r="M599" s="84"/>
      <c r="N599" s="86"/>
      <c r="O599" s="86"/>
      <c r="P599" s="86"/>
      <c r="Q599" s="86"/>
      <c r="R599" s="86"/>
    </row>
    <row r="600" spans="1:18">
      <c r="A600" s="90">
        <v>598</v>
      </c>
      <c r="B600" s="91" t="s">
        <v>1671</v>
      </c>
      <c r="C600" s="91" t="s">
        <v>1672</v>
      </c>
      <c r="D600" s="91" t="s">
        <v>1726</v>
      </c>
      <c r="E600" s="91" t="s">
        <v>1732</v>
      </c>
      <c r="F600" s="91" t="s">
        <v>537</v>
      </c>
      <c r="G600" s="91"/>
      <c r="H600" s="92">
        <v>2571492.07</v>
      </c>
      <c r="I600" s="91" t="s">
        <v>692</v>
      </c>
      <c r="J600" s="91" t="s">
        <v>1356</v>
      </c>
      <c r="K600" s="84" t="s">
        <v>1183</v>
      </c>
      <c r="L600" s="84"/>
      <c r="M600" s="84"/>
      <c r="N600" s="86"/>
      <c r="O600" s="86"/>
      <c r="P600" s="86"/>
      <c r="Q600" s="86"/>
      <c r="R600" s="86"/>
    </row>
    <row r="601" spans="1:18">
      <c r="A601" s="90">
        <v>599</v>
      </c>
      <c r="B601" s="91" t="s">
        <v>1671</v>
      </c>
      <c r="C601" s="91" t="s">
        <v>1672</v>
      </c>
      <c r="D601" s="91" t="s">
        <v>1726</v>
      </c>
      <c r="E601" s="91" t="s">
        <v>1733</v>
      </c>
      <c r="F601" s="91" t="s">
        <v>537</v>
      </c>
      <c r="G601" s="91"/>
      <c r="H601" s="92">
        <v>6031599.51</v>
      </c>
      <c r="I601" s="91" t="s">
        <v>1137</v>
      </c>
      <c r="J601" s="91" t="s">
        <v>1356</v>
      </c>
      <c r="K601" s="84" t="s">
        <v>1183</v>
      </c>
      <c r="L601" s="84"/>
      <c r="M601" s="84"/>
      <c r="N601" s="86"/>
      <c r="O601" s="86"/>
      <c r="P601" s="86"/>
      <c r="Q601" s="86"/>
      <c r="R601" s="86"/>
    </row>
    <row r="602" ht="30" spans="1:18">
      <c r="A602" s="90">
        <v>600</v>
      </c>
      <c r="B602" s="91" t="s">
        <v>1671</v>
      </c>
      <c r="C602" s="91" t="s">
        <v>1672</v>
      </c>
      <c r="D602" s="91" t="s">
        <v>1726</v>
      </c>
      <c r="E602" s="91" t="s">
        <v>1734</v>
      </c>
      <c r="F602" s="91" t="s">
        <v>537</v>
      </c>
      <c r="G602" s="91"/>
      <c r="H602" s="92">
        <v>1684572.42</v>
      </c>
      <c r="I602" s="91" t="s">
        <v>1137</v>
      </c>
      <c r="J602" s="91" t="s">
        <v>1356</v>
      </c>
      <c r="K602" s="84" t="s">
        <v>1183</v>
      </c>
      <c r="L602" s="84"/>
      <c r="M602" s="84"/>
      <c r="N602" s="86"/>
      <c r="O602" s="86"/>
      <c r="P602" s="86"/>
      <c r="Q602" s="86"/>
      <c r="R602" s="86"/>
    </row>
    <row r="603" ht="30" spans="1:18">
      <c r="A603" s="90">
        <v>601</v>
      </c>
      <c r="B603" s="91" t="s">
        <v>1671</v>
      </c>
      <c r="C603" s="91" t="s">
        <v>1672</v>
      </c>
      <c r="D603" s="91" t="s">
        <v>1726</v>
      </c>
      <c r="E603" s="91" t="s">
        <v>1735</v>
      </c>
      <c r="F603" s="91" t="s">
        <v>537</v>
      </c>
      <c r="G603" s="91">
        <v>2411.36</v>
      </c>
      <c r="H603" s="92">
        <v>1002035.91</v>
      </c>
      <c r="I603" s="91" t="s">
        <v>1137</v>
      </c>
      <c r="J603" s="91" t="s">
        <v>1356</v>
      </c>
      <c r="K603" s="84" t="s">
        <v>1183</v>
      </c>
      <c r="L603" s="84"/>
      <c r="M603" s="84"/>
      <c r="N603" s="86"/>
      <c r="O603" s="86"/>
      <c r="P603" s="86"/>
      <c r="Q603" s="86"/>
      <c r="R603" s="86"/>
    </row>
    <row r="604" spans="1:18">
      <c r="A604" s="90">
        <v>602</v>
      </c>
      <c r="B604" s="91" t="s">
        <v>1671</v>
      </c>
      <c r="C604" s="92" t="s">
        <v>1672</v>
      </c>
      <c r="D604" s="92" t="s">
        <v>942</v>
      </c>
      <c r="E604" s="91" t="s">
        <v>1736</v>
      </c>
      <c r="F604" s="92" t="s">
        <v>537</v>
      </c>
      <c r="G604" s="92">
        <v>266.76</v>
      </c>
      <c r="H604" s="92">
        <v>3814727.98</v>
      </c>
      <c r="I604" s="92" t="s">
        <v>1137</v>
      </c>
      <c r="J604" s="91" t="s">
        <v>1356</v>
      </c>
      <c r="K604" s="84" t="s">
        <v>1138</v>
      </c>
      <c r="L604" s="84"/>
      <c r="M604" s="84"/>
      <c r="N604" s="86"/>
      <c r="O604" s="86"/>
      <c r="P604" s="86"/>
      <c r="Q604" s="86"/>
      <c r="R604" s="86"/>
    </row>
    <row r="605" spans="1:18">
      <c r="A605" s="90">
        <v>603</v>
      </c>
      <c r="B605" s="91" t="s">
        <v>1671</v>
      </c>
      <c r="C605" s="92" t="s">
        <v>1672</v>
      </c>
      <c r="D605" s="92" t="s">
        <v>942</v>
      </c>
      <c r="E605" s="91" t="s">
        <v>1737</v>
      </c>
      <c r="F605" s="92" t="s">
        <v>537</v>
      </c>
      <c r="G605" s="92">
        <v>362.06</v>
      </c>
      <c r="H605" s="92">
        <v>1429934.81</v>
      </c>
      <c r="I605" s="92" t="s">
        <v>692</v>
      </c>
      <c r="J605" s="91" t="s">
        <v>1356</v>
      </c>
      <c r="K605" s="84" t="s">
        <v>1138</v>
      </c>
      <c r="L605" s="84"/>
      <c r="M605" s="84"/>
      <c r="N605" s="86"/>
      <c r="O605" s="86"/>
      <c r="P605" s="86"/>
      <c r="Q605" s="86"/>
      <c r="R605" s="86"/>
    </row>
    <row r="606" ht="30" spans="1:18">
      <c r="A606" s="90">
        <v>604</v>
      </c>
      <c r="B606" s="91" t="s">
        <v>1671</v>
      </c>
      <c r="C606" s="92" t="s">
        <v>1672</v>
      </c>
      <c r="D606" s="92" t="s">
        <v>942</v>
      </c>
      <c r="E606" s="91" t="s">
        <v>1738</v>
      </c>
      <c r="F606" s="92"/>
      <c r="G606" s="92"/>
      <c r="H606" s="92">
        <v>1078976.54</v>
      </c>
      <c r="I606" s="92" t="s">
        <v>692</v>
      </c>
      <c r="J606" s="91" t="s">
        <v>1356</v>
      </c>
      <c r="K606" s="84" t="s">
        <v>1138</v>
      </c>
      <c r="L606" s="84"/>
      <c r="M606" s="84"/>
      <c r="N606" s="86"/>
      <c r="O606" s="86"/>
      <c r="P606" s="86"/>
      <c r="Q606" s="86"/>
      <c r="R606" s="86"/>
    </row>
    <row r="607" ht="30" spans="1:18">
      <c r="A607" s="90">
        <v>605</v>
      </c>
      <c r="B607" s="91" t="s">
        <v>1671</v>
      </c>
      <c r="C607" s="92" t="s">
        <v>1672</v>
      </c>
      <c r="D607" s="92" t="s">
        <v>942</v>
      </c>
      <c r="E607" s="91" t="s">
        <v>1739</v>
      </c>
      <c r="F607" s="92" t="s">
        <v>537</v>
      </c>
      <c r="G607" s="92">
        <v>2673.82</v>
      </c>
      <c r="H607" s="92">
        <v>7987938.19</v>
      </c>
      <c r="I607" s="92" t="s">
        <v>1137</v>
      </c>
      <c r="J607" s="91" t="s">
        <v>507</v>
      </c>
      <c r="K607" s="84" t="s">
        <v>1138</v>
      </c>
      <c r="L607" s="84"/>
      <c r="M607" s="84"/>
      <c r="N607" s="86"/>
      <c r="O607" s="86"/>
      <c r="P607" s="86"/>
      <c r="Q607" s="86"/>
      <c r="R607" s="86"/>
    </row>
    <row r="608" ht="30" spans="1:18">
      <c r="A608" s="90">
        <v>606</v>
      </c>
      <c r="B608" s="91" t="s">
        <v>1671</v>
      </c>
      <c r="C608" s="92" t="s">
        <v>1672</v>
      </c>
      <c r="D608" s="92" t="s">
        <v>942</v>
      </c>
      <c r="E608" s="91" t="s">
        <v>1740</v>
      </c>
      <c r="F608" s="92" t="s">
        <v>537</v>
      </c>
      <c r="G608" s="92">
        <v>518.65</v>
      </c>
      <c r="H608" s="92">
        <v>7987938.19</v>
      </c>
      <c r="I608" s="92" t="s">
        <v>1137</v>
      </c>
      <c r="J608" s="91" t="s">
        <v>507</v>
      </c>
      <c r="K608" s="84" t="s">
        <v>1138</v>
      </c>
      <c r="L608" s="84"/>
      <c r="M608" s="84"/>
      <c r="N608" s="86"/>
      <c r="O608" s="86"/>
      <c r="P608" s="86"/>
      <c r="Q608" s="86"/>
      <c r="R608" s="86"/>
    </row>
    <row r="609" ht="30" spans="1:18">
      <c r="A609" s="90">
        <v>607</v>
      </c>
      <c r="B609" s="91" t="s">
        <v>1671</v>
      </c>
      <c r="C609" s="92" t="s">
        <v>1672</v>
      </c>
      <c r="D609" s="92" t="s">
        <v>942</v>
      </c>
      <c r="E609" s="91" t="s">
        <v>1741</v>
      </c>
      <c r="F609" s="92" t="s">
        <v>537</v>
      </c>
      <c r="G609" s="92">
        <v>478.43</v>
      </c>
      <c r="H609" s="92">
        <v>7987938.19</v>
      </c>
      <c r="I609" s="92" t="s">
        <v>1137</v>
      </c>
      <c r="J609" s="91" t="s">
        <v>507</v>
      </c>
      <c r="K609" s="84" t="s">
        <v>1138</v>
      </c>
      <c r="L609" s="84"/>
      <c r="M609" s="84"/>
      <c r="N609" s="86"/>
      <c r="O609" s="86"/>
      <c r="P609" s="86"/>
      <c r="Q609" s="86"/>
      <c r="R609" s="86"/>
    </row>
    <row r="610" ht="30" spans="1:18">
      <c r="A610" s="90">
        <v>608</v>
      </c>
      <c r="B610" s="91" t="s">
        <v>1671</v>
      </c>
      <c r="C610" s="92" t="s">
        <v>1672</v>
      </c>
      <c r="D610" s="92" t="s">
        <v>942</v>
      </c>
      <c r="E610" s="91" t="s">
        <v>1742</v>
      </c>
      <c r="F610" s="92" t="s">
        <v>537</v>
      </c>
      <c r="G610" s="92">
        <v>194.65</v>
      </c>
      <c r="H610" s="92">
        <v>7987938.19</v>
      </c>
      <c r="I610" s="92" t="s">
        <v>1137</v>
      </c>
      <c r="J610" s="91" t="s">
        <v>507</v>
      </c>
      <c r="K610" s="84" t="s">
        <v>1138</v>
      </c>
      <c r="L610" s="84"/>
      <c r="M610" s="84"/>
      <c r="N610" s="86"/>
      <c r="O610" s="86"/>
      <c r="P610" s="86"/>
      <c r="Q610" s="86"/>
      <c r="R610" s="86"/>
    </row>
    <row r="611" ht="30" spans="1:18">
      <c r="A611" s="90">
        <v>609</v>
      </c>
      <c r="B611" s="91" t="s">
        <v>1671</v>
      </c>
      <c r="C611" s="92" t="s">
        <v>1672</v>
      </c>
      <c r="D611" s="92" t="s">
        <v>942</v>
      </c>
      <c r="E611" s="91" t="s">
        <v>1743</v>
      </c>
      <c r="F611" s="92" t="s">
        <v>537</v>
      </c>
      <c r="G611" s="92">
        <v>144.24</v>
      </c>
      <c r="H611" s="92">
        <v>7987938.19</v>
      </c>
      <c r="I611" s="92" t="s">
        <v>1137</v>
      </c>
      <c r="J611" s="91" t="s">
        <v>507</v>
      </c>
      <c r="K611" s="84" t="s">
        <v>1138</v>
      </c>
      <c r="L611" s="84"/>
      <c r="M611" s="84"/>
      <c r="N611" s="86"/>
      <c r="O611" s="86"/>
      <c r="P611" s="86"/>
      <c r="Q611" s="86"/>
      <c r="R611" s="86"/>
    </row>
    <row r="612" ht="30" spans="1:18">
      <c r="A612" s="90">
        <v>610</v>
      </c>
      <c r="B612" s="91" t="s">
        <v>1671</v>
      </c>
      <c r="C612" s="92" t="s">
        <v>1672</v>
      </c>
      <c r="D612" s="92" t="s">
        <v>942</v>
      </c>
      <c r="E612" s="91" t="s">
        <v>1744</v>
      </c>
      <c r="F612" s="92" t="s">
        <v>537</v>
      </c>
      <c r="G612" s="92">
        <v>1283.81</v>
      </c>
      <c r="H612" s="92">
        <v>919041.79</v>
      </c>
      <c r="I612" s="92" t="s">
        <v>1137</v>
      </c>
      <c r="J612" s="91" t="s">
        <v>507</v>
      </c>
      <c r="K612" s="84" t="s">
        <v>1138</v>
      </c>
      <c r="L612" s="84"/>
      <c r="M612" s="84"/>
      <c r="N612" s="86"/>
      <c r="O612" s="86"/>
      <c r="P612" s="86"/>
      <c r="Q612" s="86"/>
      <c r="R612" s="86"/>
    </row>
    <row r="613" ht="30" spans="1:18">
      <c r="A613" s="90">
        <v>611</v>
      </c>
      <c r="B613" s="91" t="s">
        <v>1671</v>
      </c>
      <c r="C613" s="92" t="s">
        <v>1672</v>
      </c>
      <c r="D613" s="92" t="s">
        <v>942</v>
      </c>
      <c r="E613" s="91" t="s">
        <v>582</v>
      </c>
      <c r="F613" s="92" t="s">
        <v>537</v>
      </c>
      <c r="G613" s="92">
        <v>229.23</v>
      </c>
      <c r="H613" s="92">
        <v>596321.2</v>
      </c>
      <c r="I613" s="92" t="s">
        <v>692</v>
      </c>
      <c r="J613" s="91" t="s">
        <v>507</v>
      </c>
      <c r="K613" s="84" t="s">
        <v>1138</v>
      </c>
      <c r="L613" s="84"/>
      <c r="M613" s="84"/>
      <c r="N613" s="86"/>
      <c r="O613" s="86"/>
      <c r="P613" s="86"/>
      <c r="Q613" s="86"/>
      <c r="R613" s="86"/>
    </row>
    <row r="614" ht="30" spans="1:18">
      <c r="A614" s="90">
        <v>612</v>
      </c>
      <c r="B614" s="91" t="s">
        <v>1671</v>
      </c>
      <c r="C614" s="92" t="s">
        <v>1672</v>
      </c>
      <c r="D614" s="92" t="s">
        <v>942</v>
      </c>
      <c r="E614" s="91" t="s">
        <v>943</v>
      </c>
      <c r="F614" s="92" t="s">
        <v>537</v>
      </c>
      <c r="G614" s="92">
        <v>60.49</v>
      </c>
      <c r="H614" s="92">
        <v>130964.76</v>
      </c>
      <c r="I614" s="92" t="s">
        <v>1210</v>
      </c>
      <c r="J614" s="91" t="s">
        <v>507</v>
      </c>
      <c r="K614" s="84" t="s">
        <v>1138</v>
      </c>
      <c r="L614" s="84"/>
      <c r="M614" s="84"/>
      <c r="N614" s="86"/>
      <c r="O614" s="86"/>
      <c r="P614" s="86"/>
      <c r="Q614" s="86"/>
      <c r="R614" s="86"/>
    </row>
    <row r="615" ht="30" spans="1:18">
      <c r="A615" s="90">
        <v>613</v>
      </c>
      <c r="B615" s="91" t="s">
        <v>1671</v>
      </c>
      <c r="C615" s="92" t="s">
        <v>1672</v>
      </c>
      <c r="D615" s="92" t="s">
        <v>942</v>
      </c>
      <c r="E615" s="91" t="s">
        <v>1745</v>
      </c>
      <c r="F615" s="92" t="s">
        <v>537</v>
      </c>
      <c r="G615" s="92">
        <v>1616.37</v>
      </c>
      <c r="H615" s="92">
        <v>22531.47</v>
      </c>
      <c r="I615" s="92" t="s">
        <v>692</v>
      </c>
      <c r="J615" s="91" t="s">
        <v>1356</v>
      </c>
      <c r="K615" s="84" t="s">
        <v>1138</v>
      </c>
      <c r="L615" s="84"/>
      <c r="M615" s="84"/>
      <c r="N615" s="86"/>
      <c r="O615" s="86"/>
      <c r="P615" s="86"/>
      <c r="Q615" s="86"/>
      <c r="R615" s="86"/>
    </row>
    <row r="616" ht="30" spans="1:18">
      <c r="A616" s="90">
        <v>614</v>
      </c>
      <c r="B616" s="92" t="s">
        <v>1671</v>
      </c>
      <c r="C616" s="92" t="s">
        <v>1680</v>
      </c>
      <c r="D616" s="92" t="s">
        <v>1746</v>
      </c>
      <c r="E616" s="91" t="s">
        <v>1747</v>
      </c>
      <c r="F616" s="92" t="s">
        <v>537</v>
      </c>
      <c r="G616" s="92"/>
      <c r="H616" s="92">
        <v>2413755.04</v>
      </c>
      <c r="I616" s="92" t="s">
        <v>1137</v>
      </c>
      <c r="J616" s="91" t="s">
        <v>1164</v>
      </c>
      <c r="K616" s="84" t="s">
        <v>1176</v>
      </c>
      <c r="L616" s="84"/>
      <c r="M616" s="84"/>
      <c r="N616" s="86"/>
      <c r="O616" s="86"/>
      <c r="P616" s="86"/>
      <c r="Q616" s="86"/>
      <c r="R616" s="86"/>
    </row>
    <row r="617" ht="30" spans="1:18">
      <c r="A617" s="90">
        <v>615</v>
      </c>
      <c r="B617" s="91" t="s">
        <v>1671</v>
      </c>
      <c r="C617" s="91" t="s">
        <v>1672</v>
      </c>
      <c r="D617" s="91" t="s">
        <v>1748</v>
      </c>
      <c r="E617" s="91" t="s">
        <v>1749</v>
      </c>
      <c r="F617" s="91" t="s">
        <v>537</v>
      </c>
      <c r="G617" s="91">
        <v>739.26</v>
      </c>
      <c r="H617" s="98">
        <v>289140</v>
      </c>
      <c r="I617" s="91" t="s">
        <v>1137</v>
      </c>
      <c r="J617" s="91" t="s">
        <v>1356</v>
      </c>
      <c r="K617" s="84" t="s">
        <v>1176</v>
      </c>
      <c r="L617" s="84"/>
      <c r="M617" s="84"/>
      <c r="N617" s="86"/>
      <c r="O617" s="86"/>
      <c r="P617" s="86"/>
      <c r="Q617" s="86"/>
      <c r="R617" s="86"/>
    </row>
    <row r="618" ht="30" spans="1:18">
      <c r="A618" s="90">
        <v>616</v>
      </c>
      <c r="B618" s="91" t="s">
        <v>1671</v>
      </c>
      <c r="C618" s="91" t="s">
        <v>1672</v>
      </c>
      <c r="D618" s="91" t="s">
        <v>1748</v>
      </c>
      <c r="E618" s="91" t="s">
        <v>1750</v>
      </c>
      <c r="F618" s="91" t="s">
        <v>537</v>
      </c>
      <c r="G618" s="91">
        <v>114.31</v>
      </c>
      <c r="H618" s="98">
        <v>1527499</v>
      </c>
      <c r="I618" s="91" t="s">
        <v>1137</v>
      </c>
      <c r="J618" s="91" t="s">
        <v>1356</v>
      </c>
      <c r="K618" s="84" t="s">
        <v>1176</v>
      </c>
      <c r="L618" s="84"/>
      <c r="M618" s="84"/>
      <c r="N618" s="86"/>
      <c r="O618" s="86"/>
      <c r="P618" s="86"/>
      <c r="Q618" s="86"/>
      <c r="R618" s="86"/>
    </row>
    <row r="619" spans="1:18">
      <c r="A619" s="90">
        <v>617</v>
      </c>
      <c r="B619" s="91" t="s">
        <v>1671</v>
      </c>
      <c r="C619" s="91" t="s">
        <v>1672</v>
      </c>
      <c r="D619" s="91" t="s">
        <v>1748</v>
      </c>
      <c r="E619" s="91" t="s">
        <v>1751</v>
      </c>
      <c r="F619" s="91" t="s">
        <v>537</v>
      </c>
      <c r="G619" s="91">
        <v>28.8</v>
      </c>
      <c r="H619" s="98">
        <v>850000</v>
      </c>
      <c r="I619" s="91" t="s">
        <v>1137</v>
      </c>
      <c r="J619" s="91" t="s">
        <v>1356</v>
      </c>
      <c r="K619" s="84" t="s">
        <v>1176</v>
      </c>
      <c r="L619" s="84"/>
      <c r="M619" s="84"/>
      <c r="N619" s="86"/>
      <c r="O619" s="86"/>
      <c r="P619" s="86"/>
      <c r="Q619" s="86"/>
      <c r="R619" s="86"/>
    </row>
    <row r="620" ht="30" spans="1:18">
      <c r="A620" s="90">
        <v>618</v>
      </c>
      <c r="B620" s="91" t="s">
        <v>1671</v>
      </c>
      <c r="C620" s="91" t="s">
        <v>1672</v>
      </c>
      <c r="D620" s="91" t="s">
        <v>1748</v>
      </c>
      <c r="E620" s="91" t="s">
        <v>1752</v>
      </c>
      <c r="F620" s="91" t="s">
        <v>537</v>
      </c>
      <c r="G620" s="91">
        <v>275.6</v>
      </c>
      <c r="H620" s="98">
        <v>1258045.23</v>
      </c>
      <c r="I620" s="91" t="s">
        <v>1137</v>
      </c>
      <c r="J620" s="91" t="s">
        <v>1356</v>
      </c>
      <c r="K620" s="84" t="s">
        <v>1176</v>
      </c>
      <c r="L620" s="84"/>
      <c r="M620" s="84"/>
      <c r="N620" s="86"/>
      <c r="O620" s="86"/>
      <c r="P620" s="86"/>
      <c r="Q620" s="86"/>
      <c r="R620" s="86"/>
    </row>
    <row r="621" ht="30" spans="1:18">
      <c r="A621" s="90">
        <v>619</v>
      </c>
      <c r="B621" s="91" t="s">
        <v>1671</v>
      </c>
      <c r="C621" s="91" t="s">
        <v>1672</v>
      </c>
      <c r="D621" s="91" t="s">
        <v>1748</v>
      </c>
      <c r="E621" s="91" t="s">
        <v>1753</v>
      </c>
      <c r="F621" s="91" t="s">
        <v>537</v>
      </c>
      <c r="G621" s="91"/>
      <c r="H621" s="98">
        <v>586868.28</v>
      </c>
      <c r="I621" s="91" t="s">
        <v>1137</v>
      </c>
      <c r="J621" s="91" t="s">
        <v>1356</v>
      </c>
      <c r="K621" s="84" t="s">
        <v>1176</v>
      </c>
      <c r="L621" s="84"/>
      <c r="M621" s="84"/>
      <c r="N621" s="86"/>
      <c r="O621" s="86"/>
      <c r="P621" s="86"/>
      <c r="Q621" s="86"/>
      <c r="R621" s="86"/>
    </row>
    <row r="622" spans="1:18">
      <c r="A622" s="90">
        <v>620</v>
      </c>
      <c r="B622" s="91" t="s">
        <v>1671</v>
      </c>
      <c r="C622" s="91" t="s">
        <v>1672</v>
      </c>
      <c r="D622" s="91" t="s">
        <v>1748</v>
      </c>
      <c r="E622" s="91" t="s">
        <v>1710</v>
      </c>
      <c r="F622" s="91" t="s">
        <v>537</v>
      </c>
      <c r="G622" s="91"/>
      <c r="H622" s="98">
        <v>2341773.99</v>
      </c>
      <c r="I622" s="91" t="s">
        <v>1137</v>
      </c>
      <c r="J622" s="91" t="s">
        <v>1356</v>
      </c>
      <c r="K622" s="84" t="s">
        <v>1176</v>
      </c>
      <c r="L622" s="84"/>
      <c r="M622" s="84"/>
      <c r="N622" s="86"/>
      <c r="O622" s="86"/>
      <c r="P622" s="86"/>
      <c r="Q622" s="86"/>
      <c r="R622" s="86"/>
    </row>
    <row r="623" spans="1:18">
      <c r="A623" s="90">
        <v>621</v>
      </c>
      <c r="B623" s="91" t="s">
        <v>1671</v>
      </c>
      <c r="C623" s="91" t="s">
        <v>1672</v>
      </c>
      <c r="D623" s="91" t="s">
        <v>1748</v>
      </c>
      <c r="E623" s="91" t="s">
        <v>1676</v>
      </c>
      <c r="F623" s="91" t="s">
        <v>537</v>
      </c>
      <c r="G623" s="91">
        <v>565</v>
      </c>
      <c r="H623" s="98">
        <v>3843740</v>
      </c>
      <c r="I623" s="91" t="s">
        <v>1137</v>
      </c>
      <c r="J623" s="91" t="s">
        <v>1356</v>
      </c>
      <c r="K623" s="84" t="s">
        <v>1176</v>
      </c>
      <c r="L623" s="84"/>
      <c r="M623" s="84"/>
      <c r="N623" s="86"/>
      <c r="O623" s="86"/>
      <c r="P623" s="86"/>
      <c r="Q623" s="86"/>
      <c r="R623" s="86"/>
    </row>
    <row r="624" ht="30" spans="1:18">
      <c r="A624" s="90">
        <v>622</v>
      </c>
      <c r="B624" s="91" t="s">
        <v>1671</v>
      </c>
      <c r="C624" s="91" t="s">
        <v>1754</v>
      </c>
      <c r="D624" s="91" t="s">
        <v>1755</v>
      </c>
      <c r="E624" s="91" t="s">
        <v>1164</v>
      </c>
      <c r="F624" s="91"/>
      <c r="G624" s="91"/>
      <c r="H624" s="91">
        <v>8276000</v>
      </c>
      <c r="I624" s="91" t="s">
        <v>1137</v>
      </c>
      <c r="J624" s="91" t="s">
        <v>1164</v>
      </c>
      <c r="K624" s="84" t="s">
        <v>1138</v>
      </c>
      <c r="L624" s="84"/>
      <c r="M624" s="84"/>
      <c r="N624" s="86"/>
      <c r="O624" s="86"/>
      <c r="P624" s="86"/>
      <c r="Q624" s="86"/>
      <c r="R624" s="86"/>
    </row>
    <row r="625" ht="30" spans="1:18">
      <c r="A625" s="90">
        <v>623</v>
      </c>
      <c r="B625" s="91" t="s">
        <v>1671</v>
      </c>
      <c r="C625" s="91" t="s">
        <v>1754</v>
      </c>
      <c r="D625" s="91" t="s">
        <v>1755</v>
      </c>
      <c r="E625" s="91" t="s">
        <v>1756</v>
      </c>
      <c r="F625" s="91" t="s">
        <v>537</v>
      </c>
      <c r="G625" s="91"/>
      <c r="H625" s="91">
        <v>957777.52</v>
      </c>
      <c r="I625" s="91" t="s">
        <v>1137</v>
      </c>
      <c r="J625" s="91" t="s">
        <v>1356</v>
      </c>
      <c r="K625" s="84" t="s">
        <v>1138</v>
      </c>
      <c r="L625" s="84"/>
      <c r="M625" s="84"/>
      <c r="N625" s="86"/>
      <c r="O625" s="86"/>
      <c r="P625" s="86"/>
      <c r="Q625" s="86"/>
      <c r="R625" s="86"/>
    </row>
    <row r="626" ht="30" spans="1:18">
      <c r="A626" s="90">
        <v>624</v>
      </c>
      <c r="B626" s="91" t="s">
        <v>1671</v>
      </c>
      <c r="C626" s="91" t="s">
        <v>1754</v>
      </c>
      <c r="D626" s="91" t="s">
        <v>1755</v>
      </c>
      <c r="E626" s="91" t="s">
        <v>1757</v>
      </c>
      <c r="F626" s="91" t="s">
        <v>537</v>
      </c>
      <c r="G626" s="91"/>
      <c r="H626" s="91">
        <v>6699.03</v>
      </c>
      <c r="I626" s="91" t="s">
        <v>1137</v>
      </c>
      <c r="J626" s="91" t="s">
        <v>1356</v>
      </c>
      <c r="K626" s="84" t="s">
        <v>1138</v>
      </c>
      <c r="L626" s="84"/>
      <c r="M626" s="84"/>
      <c r="N626" s="86"/>
      <c r="O626" s="86"/>
      <c r="P626" s="86"/>
      <c r="Q626" s="86"/>
      <c r="R626" s="86"/>
    </row>
    <row r="627" ht="30" spans="1:18">
      <c r="A627" s="90">
        <v>625</v>
      </c>
      <c r="B627" s="91" t="s">
        <v>1671</v>
      </c>
      <c r="C627" s="91" t="s">
        <v>1754</v>
      </c>
      <c r="D627" s="91" t="s">
        <v>1755</v>
      </c>
      <c r="E627" s="91" t="s">
        <v>1758</v>
      </c>
      <c r="F627" s="91" t="s">
        <v>537</v>
      </c>
      <c r="G627" s="91">
        <v>1409.44</v>
      </c>
      <c r="H627" s="91">
        <v>7713067.97</v>
      </c>
      <c r="I627" s="91" t="s">
        <v>1137</v>
      </c>
      <c r="J627" s="91" t="s">
        <v>1356</v>
      </c>
      <c r="K627" s="84" t="s">
        <v>1138</v>
      </c>
      <c r="L627" s="84"/>
      <c r="M627" s="84"/>
      <c r="N627" s="86"/>
      <c r="O627" s="86"/>
      <c r="P627" s="86"/>
      <c r="Q627" s="86"/>
      <c r="R627" s="86"/>
    </row>
    <row r="628" ht="30" spans="1:18">
      <c r="A628" s="90">
        <v>626</v>
      </c>
      <c r="B628" s="91" t="s">
        <v>1671</v>
      </c>
      <c r="C628" s="91" t="s">
        <v>1754</v>
      </c>
      <c r="D628" s="91" t="s">
        <v>1755</v>
      </c>
      <c r="E628" s="91" t="s">
        <v>1759</v>
      </c>
      <c r="F628" s="91"/>
      <c r="G628" s="91"/>
      <c r="H628" s="91">
        <v>0</v>
      </c>
      <c r="I628" s="91" t="s">
        <v>1137</v>
      </c>
      <c r="J628" s="91" t="s">
        <v>1356</v>
      </c>
      <c r="K628" s="84" t="s">
        <v>1138</v>
      </c>
      <c r="L628" s="84"/>
      <c r="M628" s="84"/>
      <c r="N628" s="86"/>
      <c r="O628" s="86"/>
      <c r="P628" s="86"/>
      <c r="Q628" s="86"/>
      <c r="R628" s="86"/>
    </row>
    <row r="629" ht="30" spans="1:18">
      <c r="A629" s="90">
        <v>627</v>
      </c>
      <c r="B629" s="91" t="s">
        <v>1671</v>
      </c>
      <c r="C629" s="91" t="s">
        <v>1754</v>
      </c>
      <c r="D629" s="91" t="s">
        <v>1755</v>
      </c>
      <c r="E629" s="91" t="s">
        <v>1760</v>
      </c>
      <c r="F629" s="91" t="s">
        <v>537</v>
      </c>
      <c r="G629" s="91"/>
      <c r="H629" s="91">
        <v>328904.75</v>
      </c>
      <c r="I629" s="91" t="s">
        <v>1137</v>
      </c>
      <c r="J629" s="91" t="s">
        <v>1356</v>
      </c>
      <c r="K629" s="84" t="s">
        <v>1138</v>
      </c>
      <c r="L629" s="84"/>
      <c r="M629" s="84"/>
      <c r="N629" s="86"/>
      <c r="O629" s="86"/>
      <c r="P629" s="86"/>
      <c r="Q629" s="86"/>
      <c r="R629" s="86"/>
    </row>
    <row r="630" ht="30" spans="1:18">
      <c r="A630" s="90">
        <v>628</v>
      </c>
      <c r="B630" s="91" t="s">
        <v>1671</v>
      </c>
      <c r="C630" s="91" t="s">
        <v>1680</v>
      </c>
      <c r="D630" s="91" t="s">
        <v>1746</v>
      </c>
      <c r="E630" s="91" t="s">
        <v>1747</v>
      </c>
      <c r="F630" s="91" t="s">
        <v>537</v>
      </c>
      <c r="G630" s="91"/>
      <c r="H630" s="91">
        <v>2413755.04</v>
      </c>
      <c r="I630" s="91" t="s">
        <v>1137</v>
      </c>
      <c r="J630" s="91" t="s">
        <v>1164</v>
      </c>
      <c r="K630" s="84" t="s">
        <v>1176</v>
      </c>
      <c r="L630" s="84"/>
      <c r="M630" s="84"/>
      <c r="N630" s="86"/>
      <c r="O630" s="86"/>
      <c r="P630" s="86"/>
      <c r="Q630" s="86"/>
      <c r="R630" s="86"/>
    </row>
    <row r="631" spans="1:18">
      <c r="A631" s="90">
        <v>629</v>
      </c>
      <c r="B631" s="91" t="s">
        <v>1671</v>
      </c>
      <c r="C631" s="91" t="s">
        <v>1680</v>
      </c>
      <c r="D631" s="91" t="s">
        <v>1746</v>
      </c>
      <c r="E631" s="91" t="s">
        <v>1761</v>
      </c>
      <c r="F631" s="91" t="s">
        <v>537</v>
      </c>
      <c r="G631" s="91"/>
      <c r="H631" s="91">
        <v>264327.81</v>
      </c>
      <c r="I631" s="91" t="s">
        <v>1137</v>
      </c>
      <c r="J631" s="91" t="s">
        <v>1356</v>
      </c>
      <c r="K631" s="84" t="s">
        <v>1176</v>
      </c>
      <c r="L631" s="84"/>
      <c r="M631" s="84"/>
      <c r="N631" s="86"/>
      <c r="O631" s="86"/>
      <c r="P631" s="86"/>
      <c r="Q631" s="86"/>
      <c r="R631" s="86"/>
    </row>
    <row r="632" spans="1:18">
      <c r="A632" s="90">
        <v>630</v>
      </c>
      <c r="B632" s="91" t="s">
        <v>1671</v>
      </c>
      <c r="C632" s="91" t="s">
        <v>1680</v>
      </c>
      <c r="D632" s="91" t="s">
        <v>1746</v>
      </c>
      <c r="E632" s="91" t="s">
        <v>1762</v>
      </c>
      <c r="F632" s="91" t="s">
        <v>537</v>
      </c>
      <c r="G632" s="91"/>
      <c r="H632" s="91">
        <v>6918370.31</v>
      </c>
      <c r="I632" s="91" t="s">
        <v>1137</v>
      </c>
      <c r="J632" s="91" t="s">
        <v>1356</v>
      </c>
      <c r="K632" s="84" t="s">
        <v>1176</v>
      </c>
      <c r="L632" s="84"/>
      <c r="M632" s="84"/>
      <c r="N632" s="86"/>
      <c r="O632" s="86"/>
      <c r="P632" s="86"/>
      <c r="Q632" s="86"/>
      <c r="R632" s="86"/>
    </row>
    <row r="633" spans="1:18">
      <c r="A633" s="90">
        <v>631</v>
      </c>
      <c r="B633" s="91" t="s">
        <v>1671</v>
      </c>
      <c r="C633" s="91" t="s">
        <v>1680</v>
      </c>
      <c r="D633" s="91" t="s">
        <v>1763</v>
      </c>
      <c r="E633" s="91" t="s">
        <v>1764</v>
      </c>
      <c r="F633" s="91" t="s">
        <v>537</v>
      </c>
      <c r="G633" s="91" t="s">
        <v>266</v>
      </c>
      <c r="H633" s="97">
        <v>73609.77</v>
      </c>
      <c r="I633" s="91" t="s">
        <v>1137</v>
      </c>
      <c r="J633" s="91" t="s">
        <v>1356</v>
      </c>
      <c r="K633" s="84" t="s">
        <v>1176</v>
      </c>
      <c r="L633" s="84"/>
      <c r="M633" s="84"/>
      <c r="N633" s="86"/>
      <c r="O633" s="86"/>
      <c r="P633" s="86"/>
      <c r="Q633" s="86"/>
      <c r="R633" s="86"/>
    </row>
    <row r="634" ht="30" spans="1:18">
      <c r="A634" s="90">
        <v>632</v>
      </c>
      <c r="B634" s="91" t="s">
        <v>1671</v>
      </c>
      <c r="C634" s="91" t="s">
        <v>1680</v>
      </c>
      <c r="D634" s="91" t="s">
        <v>1763</v>
      </c>
      <c r="E634" s="91" t="s">
        <v>1765</v>
      </c>
      <c r="F634" s="91" t="s">
        <v>537</v>
      </c>
      <c r="G634" s="91">
        <v>509.08</v>
      </c>
      <c r="H634" s="97">
        <v>1536023.23</v>
      </c>
      <c r="I634" s="91" t="s">
        <v>1137</v>
      </c>
      <c r="J634" s="91" t="s">
        <v>1164</v>
      </c>
      <c r="K634" s="84" t="s">
        <v>1176</v>
      </c>
      <c r="L634" s="84"/>
      <c r="M634" s="84"/>
      <c r="N634" s="86"/>
      <c r="O634" s="86"/>
      <c r="P634" s="86"/>
      <c r="Q634" s="86"/>
      <c r="R634" s="86"/>
    </row>
    <row r="635" ht="30" spans="1:18">
      <c r="A635" s="90">
        <v>633</v>
      </c>
      <c r="B635" s="91" t="s">
        <v>1671</v>
      </c>
      <c r="C635" s="91" t="s">
        <v>1680</v>
      </c>
      <c r="D635" s="91" t="s">
        <v>1763</v>
      </c>
      <c r="E635" s="91" t="s">
        <v>1766</v>
      </c>
      <c r="F635" s="91" t="s">
        <v>537</v>
      </c>
      <c r="G635" s="91"/>
      <c r="H635" s="97">
        <v>639689</v>
      </c>
      <c r="I635" s="91" t="s">
        <v>1137</v>
      </c>
      <c r="J635" s="91" t="s">
        <v>1164</v>
      </c>
      <c r="K635" s="84" t="s">
        <v>1176</v>
      </c>
      <c r="L635" s="84"/>
      <c r="M635" s="84"/>
      <c r="N635" s="86"/>
      <c r="O635" s="86"/>
      <c r="P635" s="86"/>
      <c r="Q635" s="86"/>
      <c r="R635" s="86"/>
    </row>
    <row r="636" ht="30" spans="1:18">
      <c r="A636" s="90">
        <v>634</v>
      </c>
      <c r="B636" s="91" t="s">
        <v>1671</v>
      </c>
      <c r="C636" s="91" t="s">
        <v>1680</v>
      </c>
      <c r="D636" s="91" t="s">
        <v>1763</v>
      </c>
      <c r="E636" s="91" t="s">
        <v>1767</v>
      </c>
      <c r="F636" s="91" t="s">
        <v>537</v>
      </c>
      <c r="G636" s="91" t="s">
        <v>266</v>
      </c>
      <c r="H636" s="97">
        <v>3792622.5</v>
      </c>
      <c r="I636" s="91" t="s">
        <v>1137</v>
      </c>
      <c r="J636" s="91" t="s">
        <v>1164</v>
      </c>
      <c r="K636" s="84" t="s">
        <v>1176</v>
      </c>
      <c r="L636" s="84"/>
      <c r="M636" s="84"/>
      <c r="N636" s="86"/>
      <c r="O636" s="86"/>
      <c r="P636" s="86"/>
      <c r="Q636" s="86"/>
      <c r="R636" s="86"/>
    </row>
    <row r="637" spans="1:18">
      <c r="A637" s="90">
        <v>635</v>
      </c>
      <c r="B637" s="91" t="s">
        <v>1671</v>
      </c>
      <c r="C637" s="91" t="s">
        <v>1680</v>
      </c>
      <c r="D637" s="91" t="s">
        <v>1763</v>
      </c>
      <c r="E637" s="91" t="s">
        <v>1768</v>
      </c>
      <c r="F637" s="91" t="s">
        <v>537</v>
      </c>
      <c r="G637" s="91" t="s">
        <v>266</v>
      </c>
      <c r="H637" s="97">
        <v>593199.68</v>
      </c>
      <c r="I637" s="91" t="s">
        <v>1137</v>
      </c>
      <c r="J637" s="91" t="s">
        <v>1356</v>
      </c>
      <c r="K637" s="84" t="s">
        <v>1176</v>
      </c>
      <c r="L637" s="84"/>
      <c r="M637" s="84"/>
      <c r="N637" s="86"/>
      <c r="O637" s="86"/>
      <c r="P637" s="86"/>
      <c r="Q637" s="86"/>
      <c r="R637" s="86"/>
    </row>
    <row r="638" spans="1:18">
      <c r="A638" s="90">
        <v>636</v>
      </c>
      <c r="B638" s="91" t="s">
        <v>1671</v>
      </c>
      <c r="C638" s="91" t="s">
        <v>1680</v>
      </c>
      <c r="D638" s="91" t="s">
        <v>1763</v>
      </c>
      <c r="E638" s="91" t="s">
        <v>1769</v>
      </c>
      <c r="F638" s="91" t="s">
        <v>537</v>
      </c>
      <c r="G638" s="91" t="s">
        <v>266</v>
      </c>
      <c r="H638" s="97">
        <v>311881.2</v>
      </c>
      <c r="I638" s="91" t="s">
        <v>1137</v>
      </c>
      <c r="J638" s="91" t="s">
        <v>1356</v>
      </c>
      <c r="K638" s="84" t="s">
        <v>1176</v>
      </c>
      <c r="L638" s="84"/>
      <c r="M638" s="84"/>
      <c r="N638" s="86"/>
      <c r="O638" s="86"/>
      <c r="P638" s="86"/>
      <c r="Q638" s="86"/>
      <c r="R638" s="86"/>
    </row>
    <row r="639" spans="1:18">
      <c r="A639" s="90">
        <v>637</v>
      </c>
      <c r="B639" s="91" t="s">
        <v>1671</v>
      </c>
      <c r="C639" s="91" t="s">
        <v>1680</v>
      </c>
      <c r="D639" s="91" t="s">
        <v>1763</v>
      </c>
      <c r="E639" s="91" t="s">
        <v>1770</v>
      </c>
      <c r="F639" s="91" t="s">
        <v>537</v>
      </c>
      <c r="G639" s="91"/>
      <c r="H639" s="97">
        <v>5358240.51</v>
      </c>
      <c r="I639" s="91" t="s">
        <v>1137</v>
      </c>
      <c r="J639" s="91" t="s">
        <v>252</v>
      </c>
      <c r="K639" s="84" t="s">
        <v>1176</v>
      </c>
      <c r="L639" s="84"/>
      <c r="M639" s="84"/>
      <c r="N639" s="86"/>
      <c r="O639" s="86"/>
      <c r="P639" s="86"/>
      <c r="Q639" s="86"/>
      <c r="R639" s="86"/>
    </row>
    <row r="640" ht="30" spans="1:18">
      <c r="A640" s="90">
        <v>638</v>
      </c>
      <c r="B640" s="91" t="s">
        <v>1671</v>
      </c>
      <c r="C640" s="91" t="s">
        <v>1680</v>
      </c>
      <c r="D640" s="91" t="s">
        <v>1763</v>
      </c>
      <c r="E640" s="91" t="s">
        <v>1771</v>
      </c>
      <c r="F640" s="91" t="s">
        <v>537</v>
      </c>
      <c r="G640" s="91" t="s">
        <v>266</v>
      </c>
      <c r="H640" s="97">
        <v>2825880</v>
      </c>
      <c r="I640" s="91" t="s">
        <v>1137</v>
      </c>
      <c r="J640" s="91" t="s">
        <v>1164</v>
      </c>
      <c r="K640" s="84" t="s">
        <v>1176</v>
      </c>
      <c r="L640" s="84"/>
      <c r="M640" s="84"/>
      <c r="N640" s="86"/>
      <c r="O640" s="86"/>
      <c r="P640" s="86"/>
      <c r="Q640" s="86"/>
      <c r="R640" s="86"/>
    </row>
    <row r="641" ht="30" spans="1:18">
      <c r="A641" s="90">
        <v>639</v>
      </c>
      <c r="B641" s="91" t="s">
        <v>1671</v>
      </c>
      <c r="C641" s="91" t="s">
        <v>1680</v>
      </c>
      <c r="D641" s="91" t="s">
        <v>1763</v>
      </c>
      <c r="E641" s="91" t="s">
        <v>1772</v>
      </c>
      <c r="F641" s="91" t="s">
        <v>537</v>
      </c>
      <c r="G641" s="91" t="s">
        <v>266</v>
      </c>
      <c r="H641" s="97">
        <v>800270</v>
      </c>
      <c r="I641" s="91" t="s">
        <v>1137</v>
      </c>
      <c r="J641" s="91" t="s">
        <v>1356</v>
      </c>
      <c r="K641" s="84" t="s">
        <v>1176</v>
      </c>
      <c r="L641" s="84"/>
      <c r="M641" s="84"/>
      <c r="N641" s="86"/>
      <c r="O641" s="86"/>
      <c r="P641" s="86"/>
      <c r="Q641" s="86"/>
      <c r="R641" s="86"/>
    </row>
    <row r="642" spans="1:18">
      <c r="A642" s="90">
        <v>640</v>
      </c>
      <c r="B642" s="91" t="s">
        <v>1671</v>
      </c>
      <c r="C642" s="91" t="s">
        <v>1691</v>
      </c>
      <c r="D642" s="91" t="s">
        <v>1773</v>
      </c>
      <c r="E642" s="91" t="s">
        <v>1268</v>
      </c>
      <c r="F642" s="91" t="s">
        <v>266</v>
      </c>
      <c r="G642" s="91" t="s">
        <v>266</v>
      </c>
      <c r="H642" s="105">
        <v>3391529.04</v>
      </c>
      <c r="I642" s="91" t="s">
        <v>1137</v>
      </c>
      <c r="J642" s="91" t="s">
        <v>1164</v>
      </c>
      <c r="K642" s="84" t="s">
        <v>1183</v>
      </c>
      <c r="L642" s="84"/>
      <c r="M642" s="84"/>
      <c r="N642" s="86"/>
      <c r="O642" s="86"/>
      <c r="P642" s="86"/>
      <c r="Q642" s="86"/>
      <c r="R642" s="86"/>
    </row>
    <row r="643" spans="1:18">
      <c r="A643" s="90">
        <v>641</v>
      </c>
      <c r="B643" s="91" t="s">
        <v>1671</v>
      </c>
      <c r="C643" s="91" t="s">
        <v>1691</v>
      </c>
      <c r="D643" s="91" t="s">
        <v>1773</v>
      </c>
      <c r="E643" s="91" t="s">
        <v>1268</v>
      </c>
      <c r="F643" s="91" t="s">
        <v>266</v>
      </c>
      <c r="G643" s="91" t="s">
        <v>266</v>
      </c>
      <c r="H643" s="105"/>
      <c r="I643" s="91" t="s">
        <v>1137</v>
      </c>
      <c r="J643" s="91" t="s">
        <v>1164</v>
      </c>
      <c r="K643" s="84" t="s">
        <v>1183</v>
      </c>
      <c r="L643" s="84"/>
      <c r="M643" s="84"/>
      <c r="N643" s="86"/>
      <c r="O643" s="86"/>
      <c r="P643" s="86"/>
      <c r="Q643" s="86"/>
      <c r="R643" s="86"/>
    </row>
    <row r="644" spans="1:18">
      <c r="A644" s="90">
        <v>642</v>
      </c>
      <c r="B644" s="91" t="s">
        <v>1671</v>
      </c>
      <c r="C644" s="91" t="s">
        <v>1691</v>
      </c>
      <c r="D644" s="91" t="s">
        <v>1773</v>
      </c>
      <c r="E644" s="91" t="s">
        <v>1268</v>
      </c>
      <c r="F644" s="91" t="s">
        <v>266</v>
      </c>
      <c r="G644" s="91" t="s">
        <v>266</v>
      </c>
      <c r="H644" s="105"/>
      <c r="I644" s="91" t="s">
        <v>1137</v>
      </c>
      <c r="J644" s="91" t="s">
        <v>1164</v>
      </c>
      <c r="K644" s="84" t="s">
        <v>1183</v>
      </c>
      <c r="L644" s="84"/>
      <c r="M644" s="84"/>
      <c r="N644" s="86"/>
      <c r="O644" s="86"/>
      <c r="P644" s="86"/>
      <c r="Q644" s="86"/>
      <c r="R644" s="86"/>
    </row>
    <row r="645" spans="1:18">
      <c r="A645" s="90">
        <v>643</v>
      </c>
      <c r="B645" s="91" t="s">
        <v>1671</v>
      </c>
      <c r="C645" s="91" t="s">
        <v>1691</v>
      </c>
      <c r="D645" s="91" t="s">
        <v>1773</v>
      </c>
      <c r="E645" s="91" t="s">
        <v>1774</v>
      </c>
      <c r="F645" s="91" t="s">
        <v>538</v>
      </c>
      <c r="G645" s="91">
        <v>260.48</v>
      </c>
      <c r="H645" s="91">
        <v>813662.13</v>
      </c>
      <c r="I645" s="91" t="s">
        <v>1137</v>
      </c>
      <c r="J645" s="91" t="s">
        <v>1356</v>
      </c>
      <c r="K645" s="84" t="s">
        <v>1183</v>
      </c>
      <c r="L645" s="84"/>
      <c r="M645" s="84"/>
      <c r="N645" s="86"/>
      <c r="O645" s="86"/>
      <c r="P645" s="86"/>
      <c r="Q645" s="86"/>
      <c r="R645" s="86"/>
    </row>
    <row r="646" spans="1:18">
      <c r="A646" s="90">
        <v>644</v>
      </c>
      <c r="B646" s="91" t="s">
        <v>1671</v>
      </c>
      <c r="C646" s="91" t="s">
        <v>1691</v>
      </c>
      <c r="D646" s="91" t="s">
        <v>1773</v>
      </c>
      <c r="E646" s="91" t="s">
        <v>1775</v>
      </c>
      <c r="F646" s="91" t="s">
        <v>538</v>
      </c>
      <c r="G646" s="91">
        <v>32.47</v>
      </c>
      <c r="H646" s="91">
        <v>74642.29</v>
      </c>
      <c r="I646" s="91" t="s">
        <v>1137</v>
      </c>
      <c r="J646" s="91" t="s">
        <v>1356</v>
      </c>
      <c r="K646" s="84" t="s">
        <v>1183</v>
      </c>
      <c r="L646" s="84"/>
      <c r="M646" s="84"/>
      <c r="N646" s="86"/>
      <c r="O646" s="86"/>
      <c r="P646" s="86"/>
      <c r="Q646" s="86"/>
      <c r="R646" s="86"/>
    </row>
    <row r="647" ht="30" spans="1:18">
      <c r="A647" s="90">
        <v>645</v>
      </c>
      <c r="B647" s="91" t="s">
        <v>1671</v>
      </c>
      <c r="C647" s="91" t="s">
        <v>1691</v>
      </c>
      <c r="D647" s="91" t="s">
        <v>1773</v>
      </c>
      <c r="E647" s="91" t="s">
        <v>1776</v>
      </c>
      <c r="F647" s="91" t="s">
        <v>538</v>
      </c>
      <c r="G647" s="91">
        <v>274</v>
      </c>
      <c r="H647" s="91">
        <v>306000.01</v>
      </c>
      <c r="I647" s="91" t="s">
        <v>1137</v>
      </c>
      <c r="J647" s="91" t="s">
        <v>1356</v>
      </c>
      <c r="K647" s="84" t="s">
        <v>1183</v>
      </c>
      <c r="L647" s="84"/>
      <c r="M647" s="84"/>
      <c r="N647" s="86"/>
      <c r="O647" s="86"/>
      <c r="P647" s="86"/>
      <c r="Q647" s="86"/>
      <c r="R647" s="86"/>
    </row>
    <row r="648" ht="30" spans="1:18">
      <c r="A648" s="90">
        <v>646</v>
      </c>
      <c r="B648" s="91" t="s">
        <v>1671</v>
      </c>
      <c r="C648" s="91" t="s">
        <v>1691</v>
      </c>
      <c r="D648" s="91" t="s">
        <v>1773</v>
      </c>
      <c r="E648" s="91" t="s">
        <v>1777</v>
      </c>
      <c r="F648" s="91" t="s">
        <v>538</v>
      </c>
      <c r="G648" s="91">
        <v>186</v>
      </c>
      <c r="H648" s="91">
        <v>444880.1</v>
      </c>
      <c r="I648" s="91" t="s">
        <v>1137</v>
      </c>
      <c r="J648" s="91" t="s">
        <v>1356</v>
      </c>
      <c r="K648" s="84" t="s">
        <v>1183</v>
      </c>
      <c r="L648" s="84"/>
      <c r="M648" s="84"/>
      <c r="N648" s="86"/>
      <c r="O648" s="86"/>
      <c r="P648" s="86"/>
      <c r="Q648" s="86"/>
      <c r="R648" s="86"/>
    </row>
    <row r="649" spans="1:18">
      <c r="A649" s="90">
        <v>647</v>
      </c>
      <c r="B649" s="92" t="s">
        <v>1671</v>
      </c>
      <c r="C649" s="92" t="s">
        <v>1691</v>
      </c>
      <c r="D649" s="92" t="s">
        <v>1778</v>
      </c>
      <c r="E649" s="91" t="s">
        <v>1262</v>
      </c>
      <c r="F649" s="92" t="s">
        <v>537</v>
      </c>
      <c r="G649" s="92">
        <v>74.57</v>
      </c>
      <c r="H649" s="92">
        <v>240277.85</v>
      </c>
      <c r="I649" s="92" t="s">
        <v>1137</v>
      </c>
      <c r="J649" s="91" t="s">
        <v>1356</v>
      </c>
      <c r="K649" s="84" t="s">
        <v>1245</v>
      </c>
      <c r="L649" s="84"/>
      <c r="M649" s="84"/>
      <c r="N649" s="86"/>
      <c r="O649" s="86"/>
      <c r="P649" s="86"/>
      <c r="Q649" s="86"/>
      <c r="R649" s="86"/>
    </row>
    <row r="650" spans="1:18">
      <c r="A650" s="90">
        <v>648</v>
      </c>
      <c r="B650" s="92" t="s">
        <v>1671</v>
      </c>
      <c r="C650" s="92" t="s">
        <v>1691</v>
      </c>
      <c r="D650" s="92" t="s">
        <v>1778</v>
      </c>
      <c r="E650" s="91" t="s">
        <v>1262</v>
      </c>
      <c r="F650" s="92" t="s">
        <v>537</v>
      </c>
      <c r="G650" s="92">
        <v>74.57</v>
      </c>
      <c r="H650" s="92">
        <v>237831.35</v>
      </c>
      <c r="I650" s="92" t="s">
        <v>1137</v>
      </c>
      <c r="J650" s="91" t="s">
        <v>1356</v>
      </c>
      <c r="K650" s="84" t="s">
        <v>1245</v>
      </c>
      <c r="L650" s="84"/>
      <c r="M650" s="84"/>
      <c r="N650" s="86"/>
      <c r="O650" s="86"/>
      <c r="P650" s="86"/>
      <c r="Q650" s="86"/>
      <c r="R650" s="86"/>
    </row>
    <row r="651" ht="30" spans="1:18">
      <c r="A651" s="90">
        <v>649</v>
      </c>
      <c r="B651" s="91" t="s">
        <v>1671</v>
      </c>
      <c r="C651" s="91" t="s">
        <v>1696</v>
      </c>
      <c r="D651" s="91" t="s">
        <v>1779</v>
      </c>
      <c r="E651" s="91" t="s">
        <v>1780</v>
      </c>
      <c r="F651" s="91" t="s">
        <v>537</v>
      </c>
      <c r="G651" s="91"/>
      <c r="H651" s="91">
        <v>3117600</v>
      </c>
      <c r="I651" s="91" t="s">
        <v>1137</v>
      </c>
      <c r="J651" s="91" t="s">
        <v>1164</v>
      </c>
      <c r="K651" s="84" t="s">
        <v>1138</v>
      </c>
      <c r="L651" s="84"/>
      <c r="M651" s="84"/>
      <c r="N651" s="86"/>
      <c r="O651" s="86"/>
      <c r="P651" s="86"/>
      <c r="Q651" s="86"/>
      <c r="R651" s="86"/>
    </row>
    <row r="652" ht="30" spans="1:18">
      <c r="A652" s="90">
        <v>650</v>
      </c>
      <c r="B652" s="91" t="s">
        <v>1671</v>
      </c>
      <c r="C652" s="91" t="s">
        <v>1696</v>
      </c>
      <c r="D652" s="91" t="s">
        <v>1779</v>
      </c>
      <c r="E652" s="91" t="s">
        <v>1781</v>
      </c>
      <c r="F652" s="91" t="s">
        <v>537</v>
      </c>
      <c r="G652" s="91">
        <v>146</v>
      </c>
      <c r="H652" s="91">
        <v>5915009</v>
      </c>
      <c r="I652" s="91" t="s">
        <v>1137</v>
      </c>
      <c r="J652" s="91" t="s">
        <v>1356</v>
      </c>
      <c r="K652" s="84" t="s">
        <v>1138</v>
      </c>
      <c r="L652" s="84"/>
      <c r="M652" s="84"/>
      <c r="N652" s="86"/>
      <c r="O652" s="86"/>
      <c r="P652" s="86"/>
      <c r="Q652" s="86"/>
      <c r="R652" s="86"/>
    </row>
    <row r="653" ht="30" spans="1:18">
      <c r="A653" s="90">
        <v>651</v>
      </c>
      <c r="B653" s="91" t="s">
        <v>1782</v>
      </c>
      <c r="C653" s="91" t="s">
        <v>1783</v>
      </c>
      <c r="D653" s="91" t="s">
        <v>1784</v>
      </c>
      <c r="E653" s="91" t="s">
        <v>1785</v>
      </c>
      <c r="F653" s="91"/>
      <c r="G653" s="91"/>
      <c r="H653" s="91">
        <v>104759</v>
      </c>
      <c r="I653" s="87" t="s">
        <v>1137</v>
      </c>
      <c r="J653" s="91" t="s">
        <v>252</v>
      </c>
      <c r="K653" s="84" t="s">
        <v>1183</v>
      </c>
      <c r="L653" s="84"/>
      <c r="M653" s="84"/>
      <c r="N653" s="86"/>
      <c r="O653" s="86"/>
      <c r="P653" s="86"/>
      <c r="Q653" s="86"/>
      <c r="R653" s="86"/>
    </row>
    <row r="654" ht="30" spans="1:18">
      <c r="A654" s="90">
        <v>652</v>
      </c>
      <c r="B654" s="91" t="s">
        <v>1782</v>
      </c>
      <c r="C654" s="91" t="s">
        <v>1783</v>
      </c>
      <c r="D654" s="91" t="s">
        <v>1784</v>
      </c>
      <c r="E654" s="91" t="s">
        <v>1786</v>
      </c>
      <c r="F654" s="91"/>
      <c r="G654" s="91"/>
      <c r="H654" s="91">
        <v>33840</v>
      </c>
      <c r="I654" s="91" t="s">
        <v>1137</v>
      </c>
      <c r="J654" s="91" t="s">
        <v>252</v>
      </c>
      <c r="K654" s="84" t="s">
        <v>1183</v>
      </c>
      <c r="L654" s="84"/>
      <c r="M654" s="84"/>
      <c r="N654" s="86"/>
      <c r="O654" s="86"/>
      <c r="P654" s="86"/>
      <c r="Q654" s="86"/>
      <c r="R654" s="86"/>
    </row>
    <row r="655" ht="30" spans="1:18">
      <c r="A655" s="90">
        <v>653</v>
      </c>
      <c r="B655" s="91" t="s">
        <v>1782</v>
      </c>
      <c r="C655" s="91" t="s">
        <v>1783</v>
      </c>
      <c r="D655" s="91" t="s">
        <v>1784</v>
      </c>
      <c r="E655" s="91" t="s">
        <v>1787</v>
      </c>
      <c r="F655" s="91"/>
      <c r="G655" s="91"/>
      <c r="H655" s="91">
        <v>185400</v>
      </c>
      <c r="I655" s="91" t="s">
        <v>1137</v>
      </c>
      <c r="J655" s="91" t="s">
        <v>252</v>
      </c>
      <c r="K655" s="84" t="s">
        <v>1183</v>
      </c>
      <c r="L655" s="84"/>
      <c r="M655" s="84"/>
      <c r="N655" s="86"/>
      <c r="O655" s="86"/>
      <c r="P655" s="86"/>
      <c r="Q655" s="86"/>
      <c r="R655" s="86"/>
    </row>
    <row r="656" ht="30" spans="1:18">
      <c r="A656" s="90">
        <v>654</v>
      </c>
      <c r="B656" s="91" t="s">
        <v>1782</v>
      </c>
      <c r="C656" s="91" t="s">
        <v>1783</v>
      </c>
      <c r="D656" s="91" t="s">
        <v>1784</v>
      </c>
      <c r="E656" s="91" t="s">
        <v>1788</v>
      </c>
      <c r="F656" s="91"/>
      <c r="G656" s="91"/>
      <c r="H656" s="91">
        <v>129559</v>
      </c>
      <c r="I656" s="91" t="s">
        <v>1137</v>
      </c>
      <c r="J656" s="91" t="s">
        <v>252</v>
      </c>
      <c r="K656" s="84" t="s">
        <v>1183</v>
      </c>
      <c r="L656" s="84"/>
      <c r="M656" s="84"/>
      <c r="N656" s="86"/>
      <c r="O656" s="86"/>
      <c r="P656" s="86"/>
      <c r="Q656" s="86"/>
      <c r="R656" s="86"/>
    </row>
    <row r="657" ht="30" spans="1:18">
      <c r="A657" s="90">
        <v>655</v>
      </c>
      <c r="B657" s="91" t="s">
        <v>1782</v>
      </c>
      <c r="C657" s="91" t="s">
        <v>1783</v>
      </c>
      <c r="D657" s="91" t="s">
        <v>1784</v>
      </c>
      <c r="E657" s="91" t="s">
        <v>1789</v>
      </c>
      <c r="F657" s="91"/>
      <c r="G657" s="91"/>
      <c r="H657" s="91">
        <v>178677.34</v>
      </c>
      <c r="I657" s="91" t="s">
        <v>1137</v>
      </c>
      <c r="J657" s="91" t="s">
        <v>252</v>
      </c>
      <c r="K657" s="84" t="s">
        <v>1183</v>
      </c>
      <c r="L657" s="84"/>
      <c r="M657" s="84"/>
      <c r="N657" s="86"/>
      <c r="O657" s="86"/>
      <c r="P657" s="86"/>
      <c r="Q657" s="86"/>
      <c r="R657" s="86"/>
    </row>
    <row r="658" ht="30" spans="1:18">
      <c r="A658" s="90">
        <v>656</v>
      </c>
      <c r="B658" s="91" t="s">
        <v>1782</v>
      </c>
      <c r="C658" s="91" t="s">
        <v>1783</v>
      </c>
      <c r="D658" s="91" t="s">
        <v>1784</v>
      </c>
      <c r="E658" s="91" t="s">
        <v>1790</v>
      </c>
      <c r="F658" s="91"/>
      <c r="G658" s="91"/>
      <c r="H658" s="91">
        <v>3480344</v>
      </c>
      <c r="I658" s="91" t="s">
        <v>1137</v>
      </c>
      <c r="J658" s="91" t="s">
        <v>252</v>
      </c>
      <c r="K658" s="84" t="s">
        <v>1183</v>
      </c>
      <c r="L658" s="84"/>
      <c r="M658" s="84"/>
      <c r="N658" s="86"/>
      <c r="O658" s="86"/>
      <c r="P658" s="86"/>
      <c r="Q658" s="86"/>
      <c r="R658" s="86"/>
    </row>
    <row r="659" ht="30" spans="1:18">
      <c r="A659" s="90">
        <v>657</v>
      </c>
      <c r="B659" s="91" t="s">
        <v>1782</v>
      </c>
      <c r="C659" s="91" t="s">
        <v>1783</v>
      </c>
      <c r="D659" s="91" t="s">
        <v>1784</v>
      </c>
      <c r="E659" s="91" t="s">
        <v>1791</v>
      </c>
      <c r="F659" s="91"/>
      <c r="G659" s="91"/>
      <c r="H659" s="91">
        <v>450980</v>
      </c>
      <c r="I659" s="91" t="s">
        <v>1137</v>
      </c>
      <c r="J659" s="91" t="s">
        <v>129</v>
      </c>
      <c r="K659" s="84" t="s">
        <v>1183</v>
      </c>
      <c r="L659" s="84"/>
      <c r="M659" s="84"/>
      <c r="N659" s="86"/>
      <c r="O659" s="86"/>
      <c r="P659" s="86"/>
      <c r="Q659" s="86"/>
      <c r="R659" s="86"/>
    </row>
    <row r="660" ht="30" spans="1:18">
      <c r="A660" s="90">
        <v>658</v>
      </c>
      <c r="B660" s="91" t="s">
        <v>1782</v>
      </c>
      <c r="C660" s="91" t="s">
        <v>1783</v>
      </c>
      <c r="D660" s="91" t="s">
        <v>1784</v>
      </c>
      <c r="E660" s="91" t="s">
        <v>1792</v>
      </c>
      <c r="F660" s="91"/>
      <c r="G660" s="91"/>
      <c r="H660" s="91">
        <v>40248</v>
      </c>
      <c r="I660" s="91" t="s">
        <v>1137</v>
      </c>
      <c r="J660" s="91" t="s">
        <v>252</v>
      </c>
      <c r="K660" s="84" t="s">
        <v>1183</v>
      </c>
      <c r="L660" s="84"/>
      <c r="M660" s="84"/>
      <c r="N660" s="86"/>
      <c r="O660" s="86"/>
      <c r="P660" s="86"/>
      <c r="Q660" s="86"/>
      <c r="R660" s="86"/>
    </row>
    <row r="661" ht="30" spans="1:18">
      <c r="A661" s="90">
        <v>659</v>
      </c>
      <c r="B661" s="91" t="s">
        <v>1782</v>
      </c>
      <c r="C661" s="91" t="s">
        <v>1783</v>
      </c>
      <c r="D661" s="91" t="s">
        <v>1784</v>
      </c>
      <c r="E661" s="91" t="s">
        <v>1793</v>
      </c>
      <c r="F661" s="91"/>
      <c r="G661" s="91"/>
      <c r="H661" s="91">
        <v>600000</v>
      </c>
      <c r="I661" s="91" t="s">
        <v>1137</v>
      </c>
      <c r="J661" s="91" t="s">
        <v>252</v>
      </c>
      <c r="K661" s="84" t="s">
        <v>1183</v>
      </c>
      <c r="L661" s="84"/>
      <c r="M661" s="84"/>
      <c r="N661" s="86"/>
      <c r="O661" s="86"/>
      <c r="P661" s="86"/>
      <c r="Q661" s="86"/>
      <c r="R661" s="86"/>
    </row>
    <row r="662" ht="30" spans="1:18">
      <c r="A662" s="90">
        <v>660</v>
      </c>
      <c r="B662" s="91" t="s">
        <v>1782</v>
      </c>
      <c r="C662" s="91" t="s">
        <v>1783</v>
      </c>
      <c r="D662" s="91" t="s">
        <v>1784</v>
      </c>
      <c r="E662" s="91" t="s">
        <v>1794</v>
      </c>
      <c r="F662" s="91"/>
      <c r="G662" s="91"/>
      <c r="H662" s="91">
        <v>49722.88</v>
      </c>
      <c r="I662" s="91" t="s">
        <v>1137</v>
      </c>
      <c r="J662" s="91" t="s">
        <v>252</v>
      </c>
      <c r="K662" s="84" t="s">
        <v>1183</v>
      </c>
      <c r="L662" s="84"/>
      <c r="M662" s="84"/>
      <c r="N662" s="86"/>
      <c r="O662" s="86"/>
      <c r="P662" s="86"/>
      <c r="Q662" s="86"/>
      <c r="R662" s="86"/>
    </row>
    <row r="663" ht="30" spans="1:18">
      <c r="A663" s="90">
        <v>661</v>
      </c>
      <c r="B663" s="91" t="s">
        <v>1782</v>
      </c>
      <c r="C663" s="91" t="s">
        <v>1783</v>
      </c>
      <c r="D663" s="91" t="s">
        <v>1784</v>
      </c>
      <c r="E663" s="91" t="s">
        <v>1795</v>
      </c>
      <c r="F663" s="91" t="s">
        <v>1249</v>
      </c>
      <c r="G663" s="91">
        <v>6000</v>
      </c>
      <c r="H663" s="91">
        <v>19740029.05</v>
      </c>
      <c r="I663" s="91" t="s">
        <v>1137</v>
      </c>
      <c r="J663" s="91" t="s">
        <v>252</v>
      </c>
      <c r="K663" s="84" t="s">
        <v>1183</v>
      </c>
      <c r="L663" s="84"/>
      <c r="M663" s="84"/>
      <c r="N663" s="86"/>
      <c r="O663" s="86"/>
      <c r="P663" s="86"/>
      <c r="Q663" s="86"/>
      <c r="R663" s="86"/>
    </row>
    <row r="664" ht="30" spans="1:18">
      <c r="A664" s="90">
        <v>662</v>
      </c>
      <c r="B664" s="91" t="s">
        <v>1782</v>
      </c>
      <c r="C664" s="91" t="s">
        <v>1783</v>
      </c>
      <c r="D664" s="91" t="s">
        <v>1784</v>
      </c>
      <c r="E664" s="91" t="s">
        <v>1796</v>
      </c>
      <c r="F664" s="91" t="s">
        <v>1249</v>
      </c>
      <c r="G664" s="91">
        <v>693.32</v>
      </c>
      <c r="H664" s="91">
        <v>6135143.01</v>
      </c>
      <c r="I664" s="91" t="s">
        <v>1137</v>
      </c>
      <c r="J664" s="91" t="s">
        <v>1164</v>
      </c>
      <c r="K664" s="84" t="s">
        <v>1183</v>
      </c>
      <c r="L664" s="84"/>
      <c r="M664" s="84"/>
      <c r="N664" s="86"/>
      <c r="O664" s="86"/>
      <c r="P664" s="86"/>
      <c r="Q664" s="86"/>
      <c r="R664" s="86"/>
    </row>
    <row r="665" ht="30" spans="1:18">
      <c r="A665" s="90">
        <v>663</v>
      </c>
      <c r="B665" s="91" t="s">
        <v>1782</v>
      </c>
      <c r="C665" s="91" t="s">
        <v>1783</v>
      </c>
      <c r="D665" s="91" t="s">
        <v>1784</v>
      </c>
      <c r="E665" s="91" t="s">
        <v>1797</v>
      </c>
      <c r="F665" s="91" t="s">
        <v>1249</v>
      </c>
      <c r="G665" s="91">
        <v>693.32</v>
      </c>
      <c r="H665" s="91">
        <v>2385079.25</v>
      </c>
      <c r="I665" s="91" t="s">
        <v>1137</v>
      </c>
      <c r="J665" s="91" t="s">
        <v>1356</v>
      </c>
      <c r="K665" s="84" t="s">
        <v>1183</v>
      </c>
      <c r="L665" s="84"/>
      <c r="M665" s="84"/>
      <c r="N665" s="86"/>
      <c r="O665" s="86"/>
      <c r="P665" s="86"/>
      <c r="Q665" s="86"/>
      <c r="R665" s="86"/>
    </row>
    <row r="666" ht="30" spans="1:18">
      <c r="A666" s="90">
        <v>664</v>
      </c>
      <c r="B666" s="91" t="s">
        <v>1782</v>
      </c>
      <c r="C666" s="91" t="s">
        <v>1577</v>
      </c>
      <c r="D666" s="91" t="s">
        <v>1798</v>
      </c>
      <c r="E666" s="91" t="s">
        <v>1268</v>
      </c>
      <c r="F666" s="91" t="s">
        <v>537</v>
      </c>
      <c r="G666" s="91"/>
      <c r="H666" s="91">
        <v>3650000</v>
      </c>
      <c r="I666" s="91" t="s">
        <v>1137</v>
      </c>
      <c r="J666" s="91" t="s">
        <v>1164</v>
      </c>
      <c r="K666" s="84" t="s">
        <v>1661</v>
      </c>
      <c r="L666" s="84"/>
      <c r="M666" s="84"/>
      <c r="N666" s="86"/>
      <c r="O666" s="86"/>
      <c r="P666" s="86"/>
      <c r="Q666" s="86"/>
      <c r="R666" s="86"/>
    </row>
    <row r="667" ht="30" spans="1:18">
      <c r="A667" s="90">
        <v>665</v>
      </c>
      <c r="B667" s="91" t="s">
        <v>1782</v>
      </c>
      <c r="C667" s="91" t="s">
        <v>1577</v>
      </c>
      <c r="D667" s="91" t="s">
        <v>1798</v>
      </c>
      <c r="E667" s="91" t="s">
        <v>1799</v>
      </c>
      <c r="F667" s="91"/>
      <c r="G667" s="91"/>
      <c r="H667" s="91">
        <v>30645.21</v>
      </c>
      <c r="I667" s="91" t="s">
        <v>1137</v>
      </c>
      <c r="J667" s="91" t="s">
        <v>1356</v>
      </c>
      <c r="K667" s="84" t="s">
        <v>1661</v>
      </c>
      <c r="L667" s="84"/>
      <c r="M667" s="84"/>
      <c r="N667" s="86"/>
      <c r="O667" s="86"/>
      <c r="P667" s="86"/>
      <c r="Q667" s="86"/>
      <c r="R667" s="86"/>
    </row>
    <row r="668" ht="30" spans="1:18">
      <c r="A668" s="90">
        <v>666</v>
      </c>
      <c r="B668" s="91" t="s">
        <v>1782</v>
      </c>
      <c r="C668" s="91" t="s">
        <v>1577</v>
      </c>
      <c r="D668" s="91" t="s">
        <v>1798</v>
      </c>
      <c r="E668" s="91" t="s">
        <v>1799</v>
      </c>
      <c r="F668" s="91"/>
      <c r="G668" s="91"/>
      <c r="H668" s="91">
        <v>23529.55</v>
      </c>
      <c r="I668" s="91" t="s">
        <v>1137</v>
      </c>
      <c r="J668" s="91" t="s">
        <v>1356</v>
      </c>
      <c r="K668" s="84" t="s">
        <v>1661</v>
      </c>
      <c r="L668" s="84"/>
      <c r="M668" s="84"/>
      <c r="N668" s="86"/>
      <c r="O668" s="86"/>
      <c r="P668" s="86"/>
      <c r="Q668" s="86"/>
      <c r="R668" s="86"/>
    </row>
    <row r="669" ht="30" spans="1:18">
      <c r="A669" s="90">
        <v>667</v>
      </c>
      <c r="B669" s="91" t="s">
        <v>1782</v>
      </c>
      <c r="C669" s="91" t="s">
        <v>1577</v>
      </c>
      <c r="D669" s="91" t="s">
        <v>1798</v>
      </c>
      <c r="E669" s="91" t="s">
        <v>1799</v>
      </c>
      <c r="F669" s="91"/>
      <c r="G669" s="91"/>
      <c r="H669" s="91">
        <v>12230.22</v>
      </c>
      <c r="I669" s="91" t="s">
        <v>1137</v>
      </c>
      <c r="J669" s="91" t="s">
        <v>1356</v>
      </c>
      <c r="K669" s="84" t="s">
        <v>1661</v>
      </c>
      <c r="L669" s="84"/>
      <c r="M669" s="84"/>
      <c r="N669" s="86"/>
      <c r="O669" s="86"/>
      <c r="P669" s="86"/>
      <c r="Q669" s="86"/>
      <c r="R669" s="86"/>
    </row>
    <row r="670" ht="30" spans="1:18">
      <c r="A670" s="90">
        <v>668</v>
      </c>
      <c r="B670" s="91" t="s">
        <v>1782</v>
      </c>
      <c r="C670" s="91" t="s">
        <v>1577</v>
      </c>
      <c r="D670" s="91" t="s">
        <v>1798</v>
      </c>
      <c r="E670" s="91" t="s">
        <v>1799</v>
      </c>
      <c r="F670" s="91"/>
      <c r="G670" s="91"/>
      <c r="H670" s="91">
        <v>13040.85</v>
      </c>
      <c r="I670" s="91" t="s">
        <v>1137</v>
      </c>
      <c r="J670" s="91" t="s">
        <v>1356</v>
      </c>
      <c r="K670" s="84" t="s">
        <v>1661</v>
      </c>
      <c r="L670" s="84"/>
      <c r="M670" s="84"/>
      <c r="N670" s="86"/>
      <c r="O670" s="86"/>
      <c r="P670" s="86"/>
      <c r="Q670" s="86"/>
      <c r="R670" s="86"/>
    </row>
    <row r="671" ht="30" spans="1:18">
      <c r="A671" s="90">
        <v>669</v>
      </c>
      <c r="B671" s="91" t="s">
        <v>1782</v>
      </c>
      <c r="C671" s="91" t="s">
        <v>1577</v>
      </c>
      <c r="D671" s="91" t="s">
        <v>1798</v>
      </c>
      <c r="E671" s="91" t="s">
        <v>1800</v>
      </c>
      <c r="F671" s="91"/>
      <c r="G671" s="91">
        <v>785.1</v>
      </c>
      <c r="H671" s="91">
        <v>4025428.58</v>
      </c>
      <c r="I671" s="91" t="s">
        <v>1137</v>
      </c>
      <c r="J671" s="91" t="s">
        <v>1356</v>
      </c>
      <c r="K671" s="84" t="s">
        <v>1661</v>
      </c>
      <c r="L671" s="84"/>
      <c r="M671" s="84"/>
      <c r="N671" s="86"/>
      <c r="O671" s="86"/>
      <c r="P671" s="86"/>
      <c r="Q671" s="86"/>
      <c r="R671" s="86"/>
    </row>
    <row r="672" ht="30" spans="1:18">
      <c r="A672" s="90">
        <v>670</v>
      </c>
      <c r="B672" s="91" t="s">
        <v>1782</v>
      </c>
      <c r="C672" s="91" t="s">
        <v>1577</v>
      </c>
      <c r="D672" s="91" t="s">
        <v>1798</v>
      </c>
      <c r="E672" s="91" t="s">
        <v>1801</v>
      </c>
      <c r="F672" s="91"/>
      <c r="G672" s="91">
        <v>113.2</v>
      </c>
      <c r="H672" s="91">
        <v>874864.81</v>
      </c>
      <c r="I672" s="91" t="s">
        <v>1137</v>
      </c>
      <c r="J672" s="91" t="s">
        <v>1356</v>
      </c>
      <c r="K672" s="84" t="s">
        <v>1661</v>
      </c>
      <c r="L672" s="84"/>
      <c r="M672" s="84"/>
      <c r="N672" s="86"/>
      <c r="O672" s="86"/>
      <c r="P672" s="86"/>
      <c r="Q672" s="86"/>
      <c r="R672" s="86"/>
    </row>
    <row r="673" ht="30" spans="1:18">
      <c r="A673" s="90">
        <v>671</v>
      </c>
      <c r="B673" s="91" t="s">
        <v>1782</v>
      </c>
      <c r="C673" s="91" t="s">
        <v>1577</v>
      </c>
      <c r="D673" s="91" t="s">
        <v>1798</v>
      </c>
      <c r="E673" s="91" t="s">
        <v>1802</v>
      </c>
      <c r="F673" s="91"/>
      <c r="G673" s="91"/>
      <c r="H673" s="91">
        <v>207744.08</v>
      </c>
      <c r="I673" s="91" t="s">
        <v>1137</v>
      </c>
      <c r="J673" s="91" t="s">
        <v>1356</v>
      </c>
      <c r="K673" s="84" t="s">
        <v>1661</v>
      </c>
      <c r="L673" s="84"/>
      <c r="M673" s="84"/>
      <c r="N673" s="86"/>
      <c r="O673" s="86"/>
      <c r="P673" s="86"/>
      <c r="Q673" s="86"/>
      <c r="R673" s="86"/>
    </row>
    <row r="674" ht="30" spans="1:18">
      <c r="A674" s="90">
        <v>672</v>
      </c>
      <c r="B674" s="91" t="s">
        <v>1782</v>
      </c>
      <c r="C674" s="91" t="s">
        <v>1577</v>
      </c>
      <c r="D674" s="91" t="s">
        <v>1798</v>
      </c>
      <c r="E674" s="91" t="s">
        <v>1803</v>
      </c>
      <c r="F674" s="91"/>
      <c r="G674" s="91"/>
      <c r="H674" s="91">
        <v>601155.78</v>
      </c>
      <c r="I674" s="91" t="s">
        <v>1137</v>
      </c>
      <c r="J674" s="91" t="s">
        <v>1356</v>
      </c>
      <c r="K674" s="84" t="s">
        <v>1661</v>
      </c>
      <c r="L674" s="84"/>
      <c r="M674" s="84"/>
      <c r="N674" s="86"/>
      <c r="O674" s="86"/>
      <c r="P674" s="86"/>
      <c r="Q674" s="86"/>
      <c r="R674" s="86"/>
    </row>
    <row r="675" ht="30" spans="1:18">
      <c r="A675" s="90">
        <v>673</v>
      </c>
      <c r="B675" s="91" t="s">
        <v>1782</v>
      </c>
      <c r="C675" s="91" t="s">
        <v>1577</v>
      </c>
      <c r="D675" s="91" t="s">
        <v>1798</v>
      </c>
      <c r="E675" s="91" t="s">
        <v>1804</v>
      </c>
      <c r="F675" s="91"/>
      <c r="G675" s="91"/>
      <c r="H675" s="91">
        <v>1111493.43</v>
      </c>
      <c r="I675" s="91" t="s">
        <v>1137</v>
      </c>
      <c r="J675" s="91" t="s">
        <v>1356</v>
      </c>
      <c r="K675" s="84" t="s">
        <v>1661</v>
      </c>
      <c r="L675" s="84"/>
      <c r="M675" s="84"/>
      <c r="N675" s="86"/>
      <c r="O675" s="86"/>
      <c r="P675" s="86"/>
      <c r="Q675" s="86"/>
      <c r="R675" s="86"/>
    </row>
    <row r="676" ht="30" spans="1:18">
      <c r="A676" s="90">
        <v>674</v>
      </c>
      <c r="B676" s="91" t="s">
        <v>1782</v>
      </c>
      <c r="C676" s="91" t="s">
        <v>1577</v>
      </c>
      <c r="D676" s="91" t="s">
        <v>1798</v>
      </c>
      <c r="E676" s="91" t="s">
        <v>1805</v>
      </c>
      <c r="F676" s="91"/>
      <c r="G676" s="91"/>
      <c r="H676" s="91">
        <v>141111.85</v>
      </c>
      <c r="I676" s="91" t="s">
        <v>1137</v>
      </c>
      <c r="J676" s="91" t="s">
        <v>1356</v>
      </c>
      <c r="K676" s="84" t="s">
        <v>1661</v>
      </c>
      <c r="L676" s="84"/>
      <c r="M676" s="84"/>
      <c r="N676" s="86"/>
      <c r="O676" s="86"/>
      <c r="P676" s="86"/>
      <c r="Q676" s="86"/>
      <c r="R676" s="86"/>
    </row>
    <row r="677" ht="30" spans="1:18">
      <c r="A677" s="90">
        <v>675</v>
      </c>
      <c r="B677" s="91" t="s">
        <v>1782</v>
      </c>
      <c r="C677" s="91" t="s">
        <v>1577</v>
      </c>
      <c r="D677" s="91" t="s">
        <v>1798</v>
      </c>
      <c r="E677" s="91" t="s">
        <v>1379</v>
      </c>
      <c r="F677" s="91"/>
      <c r="G677" s="91"/>
      <c r="H677" s="91">
        <v>11828.21</v>
      </c>
      <c r="I677" s="91" t="s">
        <v>1137</v>
      </c>
      <c r="J677" s="91" t="s">
        <v>1356</v>
      </c>
      <c r="K677" s="84" t="s">
        <v>1661</v>
      </c>
      <c r="L677" s="84"/>
      <c r="M677" s="84"/>
      <c r="N677" s="86"/>
      <c r="O677" s="86"/>
      <c r="P677" s="86"/>
      <c r="Q677" s="86"/>
      <c r="R677" s="86"/>
    </row>
    <row r="678" ht="30" spans="1:18">
      <c r="A678" s="90">
        <v>676</v>
      </c>
      <c r="B678" s="91" t="s">
        <v>1782</v>
      </c>
      <c r="C678" s="91" t="s">
        <v>1577</v>
      </c>
      <c r="D678" s="91" t="s">
        <v>1798</v>
      </c>
      <c r="E678" s="91" t="s">
        <v>1806</v>
      </c>
      <c r="F678" s="91"/>
      <c r="G678" s="91"/>
      <c r="H678" s="91">
        <v>98425</v>
      </c>
      <c r="I678" s="91" t="s">
        <v>1137</v>
      </c>
      <c r="J678" s="91" t="s">
        <v>1356</v>
      </c>
      <c r="K678" s="84" t="s">
        <v>1661</v>
      </c>
      <c r="L678" s="84"/>
      <c r="M678" s="84"/>
      <c r="N678" s="86"/>
      <c r="O678" s="86"/>
      <c r="P678" s="86"/>
      <c r="Q678" s="86"/>
      <c r="R678" s="86"/>
    </row>
    <row r="679" ht="30" spans="1:18">
      <c r="A679" s="90">
        <v>677</v>
      </c>
      <c r="B679" s="91" t="s">
        <v>1782</v>
      </c>
      <c r="C679" s="91" t="s">
        <v>1577</v>
      </c>
      <c r="D679" s="91" t="s">
        <v>1798</v>
      </c>
      <c r="E679" s="91" t="s">
        <v>1807</v>
      </c>
      <c r="F679" s="91"/>
      <c r="G679" s="91"/>
      <c r="H679" s="91">
        <v>122069.37</v>
      </c>
      <c r="I679" s="91" t="s">
        <v>1137</v>
      </c>
      <c r="J679" s="91" t="s">
        <v>1356</v>
      </c>
      <c r="K679" s="84" t="s">
        <v>1661</v>
      </c>
      <c r="L679" s="84"/>
      <c r="M679" s="84"/>
      <c r="N679" s="86"/>
      <c r="O679" s="86"/>
      <c r="P679" s="86"/>
      <c r="Q679" s="86"/>
      <c r="R679" s="86"/>
    </row>
    <row r="680" ht="30" spans="1:18">
      <c r="A680" s="90">
        <v>678</v>
      </c>
      <c r="B680" s="91" t="s">
        <v>1782</v>
      </c>
      <c r="C680" s="91" t="s">
        <v>1577</v>
      </c>
      <c r="D680" s="91" t="s">
        <v>1798</v>
      </c>
      <c r="E680" s="91" t="s">
        <v>1808</v>
      </c>
      <c r="F680" s="91"/>
      <c r="G680" s="91"/>
      <c r="H680" s="91">
        <v>31034.48</v>
      </c>
      <c r="I680" s="91" t="s">
        <v>1137</v>
      </c>
      <c r="J680" s="91" t="s">
        <v>1356</v>
      </c>
      <c r="K680" s="84" t="s">
        <v>1661</v>
      </c>
      <c r="L680" s="84"/>
      <c r="M680" s="84"/>
      <c r="N680" s="86"/>
      <c r="O680" s="86"/>
      <c r="P680" s="86"/>
      <c r="Q680" s="86"/>
      <c r="R680" s="86"/>
    </row>
    <row r="681" ht="30" spans="1:18">
      <c r="A681" s="90">
        <v>679</v>
      </c>
      <c r="B681" s="91" t="s">
        <v>1782</v>
      </c>
      <c r="C681" s="91" t="s">
        <v>1577</v>
      </c>
      <c r="D681" s="91" t="s">
        <v>1798</v>
      </c>
      <c r="E681" s="91" t="s">
        <v>1809</v>
      </c>
      <c r="F681" s="91"/>
      <c r="G681" s="91"/>
      <c r="H681" s="91">
        <v>14077.67</v>
      </c>
      <c r="I681" s="91" t="s">
        <v>1137</v>
      </c>
      <c r="J681" s="91" t="s">
        <v>1356</v>
      </c>
      <c r="K681" s="84" t="s">
        <v>1661</v>
      </c>
      <c r="L681" s="84"/>
      <c r="M681" s="84"/>
      <c r="N681" s="86"/>
      <c r="O681" s="86"/>
      <c r="P681" s="86"/>
      <c r="Q681" s="86"/>
      <c r="R681" s="86"/>
    </row>
    <row r="682" ht="30" spans="1:18">
      <c r="A682" s="90">
        <v>680</v>
      </c>
      <c r="B682" s="91" t="s">
        <v>1782</v>
      </c>
      <c r="C682" s="91" t="s">
        <v>1577</v>
      </c>
      <c r="D682" s="91" t="s">
        <v>1798</v>
      </c>
      <c r="E682" s="91" t="s">
        <v>1810</v>
      </c>
      <c r="F682" s="91"/>
      <c r="G682" s="91"/>
      <c r="H682" s="91">
        <v>26106.19</v>
      </c>
      <c r="I682" s="91" t="s">
        <v>1137</v>
      </c>
      <c r="J682" s="91" t="s">
        <v>1356</v>
      </c>
      <c r="K682" s="84" t="s">
        <v>1661</v>
      </c>
      <c r="L682" s="84"/>
      <c r="M682" s="84"/>
      <c r="N682" s="86"/>
      <c r="O682" s="86"/>
      <c r="P682" s="86"/>
      <c r="Q682" s="86"/>
      <c r="R682" s="86"/>
    </row>
    <row r="683" ht="30" spans="1:18">
      <c r="A683" s="90">
        <v>681</v>
      </c>
      <c r="B683" s="91" t="s">
        <v>1782</v>
      </c>
      <c r="C683" s="91" t="s">
        <v>1577</v>
      </c>
      <c r="D683" s="91" t="s">
        <v>1798</v>
      </c>
      <c r="E683" s="91" t="s">
        <v>1811</v>
      </c>
      <c r="F683" s="91"/>
      <c r="G683" s="91"/>
      <c r="H683" s="91">
        <v>166138.61</v>
      </c>
      <c r="I683" s="91" t="s">
        <v>1137</v>
      </c>
      <c r="J683" s="91" t="s">
        <v>1356</v>
      </c>
      <c r="K683" s="84" t="s">
        <v>1661</v>
      </c>
      <c r="L683" s="84"/>
      <c r="M683" s="84"/>
      <c r="N683" s="86"/>
      <c r="O683" s="86"/>
      <c r="P683" s="86"/>
      <c r="Q683" s="86"/>
      <c r="R683" s="86"/>
    </row>
    <row r="684" ht="45" spans="1:18">
      <c r="A684" s="90">
        <v>682</v>
      </c>
      <c r="B684" s="91" t="s">
        <v>1782</v>
      </c>
      <c r="C684" s="91" t="s">
        <v>1812</v>
      </c>
      <c r="D684" s="91" t="s">
        <v>1813</v>
      </c>
      <c r="E684" s="91" t="s">
        <v>140</v>
      </c>
      <c r="F684" s="91" t="s">
        <v>1814</v>
      </c>
      <c r="G684" s="91">
        <v>1677</v>
      </c>
      <c r="H684" s="91">
        <v>1875599.8</v>
      </c>
      <c r="I684" s="91" t="s">
        <v>1137</v>
      </c>
      <c r="J684" s="91" t="s">
        <v>252</v>
      </c>
      <c r="K684" s="84" t="s">
        <v>1176</v>
      </c>
      <c r="L684" s="84"/>
      <c r="M684" s="84"/>
      <c r="N684" s="86"/>
      <c r="O684" s="86"/>
      <c r="P684" s="86"/>
      <c r="Q684" s="86"/>
      <c r="R684" s="86"/>
    </row>
    <row r="685" ht="45" spans="1:18">
      <c r="A685" s="90">
        <v>683</v>
      </c>
      <c r="B685" s="91" t="s">
        <v>1782</v>
      </c>
      <c r="C685" s="91" t="s">
        <v>1812</v>
      </c>
      <c r="D685" s="91" t="s">
        <v>1813</v>
      </c>
      <c r="E685" s="91" t="s">
        <v>1815</v>
      </c>
      <c r="F685" s="91"/>
      <c r="G685" s="91">
        <v>400</v>
      </c>
      <c r="H685" s="91">
        <v>5473506.36</v>
      </c>
      <c r="I685" s="91" t="s">
        <v>1137</v>
      </c>
      <c r="J685" s="91" t="s">
        <v>1356</v>
      </c>
      <c r="K685" s="84" t="s">
        <v>1176</v>
      </c>
      <c r="L685" s="84"/>
      <c r="M685" s="84"/>
      <c r="N685" s="86"/>
      <c r="O685" s="86"/>
      <c r="P685" s="86"/>
      <c r="Q685" s="86"/>
      <c r="R685" s="86"/>
    </row>
    <row r="686" ht="45" spans="1:18">
      <c r="A686" s="90">
        <v>684</v>
      </c>
      <c r="B686" s="91" t="s">
        <v>1782</v>
      </c>
      <c r="C686" s="91" t="s">
        <v>1812</v>
      </c>
      <c r="D686" s="91" t="s">
        <v>1813</v>
      </c>
      <c r="E686" s="91" t="s">
        <v>1816</v>
      </c>
      <c r="F686" s="91"/>
      <c r="G686" s="91">
        <v>288</v>
      </c>
      <c r="H686" s="91">
        <v>1005709</v>
      </c>
      <c r="I686" s="91" t="s">
        <v>1137</v>
      </c>
      <c r="J686" s="91" t="s">
        <v>1164</v>
      </c>
      <c r="K686" s="84" t="s">
        <v>1176</v>
      </c>
      <c r="L686" s="84"/>
      <c r="M686" s="84"/>
      <c r="N686" s="86"/>
      <c r="O686" s="86"/>
      <c r="P686" s="86"/>
      <c r="Q686" s="86"/>
      <c r="R686" s="86"/>
    </row>
    <row r="687" ht="45" spans="1:18">
      <c r="A687" s="90">
        <v>685</v>
      </c>
      <c r="B687" s="91" t="s">
        <v>1782</v>
      </c>
      <c r="C687" s="91" t="s">
        <v>1817</v>
      </c>
      <c r="D687" s="91" t="s">
        <v>1818</v>
      </c>
      <c r="E687" s="91" t="s">
        <v>440</v>
      </c>
      <c r="F687" s="91" t="s">
        <v>537</v>
      </c>
      <c r="G687" s="91">
        <v>140.94</v>
      </c>
      <c r="H687" s="91">
        <v>698404.15</v>
      </c>
      <c r="I687" s="91" t="s">
        <v>692</v>
      </c>
      <c r="J687" s="91" t="s">
        <v>507</v>
      </c>
      <c r="K687" s="84" t="s">
        <v>1323</v>
      </c>
      <c r="L687" s="84" t="s">
        <v>537</v>
      </c>
      <c r="M687" s="84"/>
      <c r="N687" s="86"/>
      <c r="O687" s="86"/>
      <c r="P687" s="86"/>
      <c r="Q687" s="86"/>
      <c r="R687" s="86"/>
    </row>
    <row r="688" ht="45" spans="1:18">
      <c r="A688" s="90">
        <v>686</v>
      </c>
      <c r="B688" s="91" t="s">
        <v>1782</v>
      </c>
      <c r="C688" s="91" t="s">
        <v>1819</v>
      </c>
      <c r="D688" s="91" t="s">
        <v>1820</v>
      </c>
      <c r="E688" s="91" t="s">
        <v>1821</v>
      </c>
      <c r="F688" s="91" t="s">
        <v>537</v>
      </c>
      <c r="G688" s="91">
        <v>60</v>
      </c>
      <c r="H688" s="91">
        <v>1051038</v>
      </c>
      <c r="I688" s="91" t="s">
        <v>692</v>
      </c>
      <c r="J688" s="91" t="s">
        <v>1164</v>
      </c>
      <c r="K688" s="84" t="s">
        <v>1245</v>
      </c>
      <c r="L688" s="84"/>
      <c r="M688" s="84"/>
      <c r="N688" s="86"/>
      <c r="O688" s="86"/>
      <c r="P688" s="86"/>
      <c r="Q688" s="86"/>
      <c r="R688" s="86"/>
    </row>
    <row r="689" ht="30" spans="1:18">
      <c r="A689" s="90">
        <v>687</v>
      </c>
      <c r="B689" s="91" t="s">
        <v>1782</v>
      </c>
      <c r="C689" s="91" t="s">
        <v>1819</v>
      </c>
      <c r="D689" s="91" t="s">
        <v>1822</v>
      </c>
      <c r="E689" s="91" t="s">
        <v>1823</v>
      </c>
      <c r="F689" s="91" t="s">
        <v>1824</v>
      </c>
      <c r="G689" s="91" t="s">
        <v>918</v>
      </c>
      <c r="H689" s="91">
        <v>196149.74</v>
      </c>
      <c r="I689" s="91" t="s">
        <v>1137</v>
      </c>
      <c r="J689" s="91" t="s">
        <v>1356</v>
      </c>
      <c r="K689" s="84" t="s">
        <v>1245</v>
      </c>
      <c r="L689" s="84"/>
      <c r="M689" s="84"/>
      <c r="N689" s="86"/>
      <c r="O689" s="86"/>
      <c r="P689" s="86"/>
      <c r="Q689" s="86"/>
      <c r="R689" s="86"/>
    </row>
    <row r="690" ht="30" spans="1:18">
      <c r="A690" s="90">
        <v>688</v>
      </c>
      <c r="B690" s="91" t="s">
        <v>1782</v>
      </c>
      <c r="C690" s="91" t="s">
        <v>1819</v>
      </c>
      <c r="D690" s="91" t="s">
        <v>1822</v>
      </c>
      <c r="E690" s="91" t="s">
        <v>1825</v>
      </c>
      <c r="F690" s="91" t="s">
        <v>1824</v>
      </c>
      <c r="G690" s="91" t="s">
        <v>918</v>
      </c>
      <c r="H690" s="91">
        <v>56265.45</v>
      </c>
      <c r="I690" s="91" t="s">
        <v>1137</v>
      </c>
      <c r="J690" s="91" t="s">
        <v>1356</v>
      </c>
      <c r="K690" s="84" t="s">
        <v>1245</v>
      </c>
      <c r="L690" s="84"/>
      <c r="M690" s="84"/>
      <c r="N690" s="86"/>
      <c r="O690" s="86"/>
      <c r="P690" s="86"/>
      <c r="Q690" s="86"/>
      <c r="R690" s="86"/>
    </row>
    <row r="691" ht="30" spans="1:18">
      <c r="A691" s="90">
        <v>689</v>
      </c>
      <c r="B691" s="91" t="s">
        <v>1782</v>
      </c>
      <c r="C691" s="91" t="s">
        <v>1819</v>
      </c>
      <c r="D691" s="91" t="s">
        <v>1822</v>
      </c>
      <c r="E691" s="91" t="s">
        <v>1826</v>
      </c>
      <c r="F691" s="91" t="s">
        <v>1824</v>
      </c>
      <c r="G691" s="91" t="s">
        <v>918</v>
      </c>
      <c r="H691" s="91">
        <v>665397.41</v>
      </c>
      <c r="I691" s="91" t="s">
        <v>1137</v>
      </c>
      <c r="J691" s="91" t="s">
        <v>1356</v>
      </c>
      <c r="K691" s="84" t="s">
        <v>1245</v>
      </c>
      <c r="L691" s="84"/>
      <c r="M691" s="84"/>
      <c r="N691" s="86"/>
      <c r="O691" s="86"/>
      <c r="P691" s="86"/>
      <c r="Q691" s="86"/>
      <c r="R691" s="86"/>
    </row>
    <row r="692" ht="45" spans="1:18">
      <c r="A692" s="90">
        <v>690</v>
      </c>
      <c r="B692" s="91" t="s">
        <v>1782</v>
      </c>
      <c r="C692" s="91" t="s">
        <v>1819</v>
      </c>
      <c r="D692" s="91" t="s">
        <v>1827</v>
      </c>
      <c r="E692" s="91" t="s">
        <v>1828</v>
      </c>
      <c r="F692" s="91" t="s">
        <v>538</v>
      </c>
      <c r="G692" s="91" t="s">
        <v>918</v>
      </c>
      <c r="H692" s="91">
        <v>5475525</v>
      </c>
      <c r="I692" s="91" t="s">
        <v>692</v>
      </c>
      <c r="J692" s="91" t="s">
        <v>1164</v>
      </c>
      <c r="K692" s="84" t="s">
        <v>1245</v>
      </c>
      <c r="L692" s="84"/>
      <c r="M692" s="84"/>
      <c r="N692" s="86"/>
      <c r="O692" s="86"/>
      <c r="P692" s="86"/>
      <c r="Q692" s="86"/>
      <c r="R692" s="86"/>
    </row>
    <row r="693" ht="30" spans="1:18">
      <c r="A693" s="90">
        <v>691</v>
      </c>
      <c r="B693" s="91" t="s">
        <v>1782</v>
      </c>
      <c r="C693" s="91" t="s">
        <v>1819</v>
      </c>
      <c r="D693" s="91" t="s">
        <v>1827</v>
      </c>
      <c r="E693" s="91" t="s">
        <v>1829</v>
      </c>
      <c r="F693" s="91" t="s">
        <v>538</v>
      </c>
      <c r="G693" s="91">
        <v>280</v>
      </c>
      <c r="H693" s="91">
        <v>5420234.15</v>
      </c>
      <c r="I693" s="91" t="s">
        <v>692</v>
      </c>
      <c r="J693" s="91" t="s">
        <v>1356</v>
      </c>
      <c r="K693" s="84" t="s">
        <v>1245</v>
      </c>
      <c r="L693" s="84"/>
      <c r="M693" s="84"/>
      <c r="N693" s="86"/>
      <c r="O693" s="86"/>
      <c r="P693" s="86"/>
      <c r="Q693" s="86"/>
      <c r="R693" s="86"/>
    </row>
    <row r="694" ht="45" spans="1:18">
      <c r="A694" s="90">
        <v>692</v>
      </c>
      <c r="B694" s="91" t="s">
        <v>1782</v>
      </c>
      <c r="C694" s="91" t="s">
        <v>1819</v>
      </c>
      <c r="D694" s="91" t="s">
        <v>1830</v>
      </c>
      <c r="E694" s="91" t="s">
        <v>1831</v>
      </c>
      <c r="F694" s="91" t="s">
        <v>538</v>
      </c>
      <c r="G694" s="91"/>
      <c r="H694" s="91">
        <v>5981432.98</v>
      </c>
      <c r="I694" s="91" t="s">
        <v>1137</v>
      </c>
      <c r="J694" s="91" t="s">
        <v>1356</v>
      </c>
      <c r="K694" s="84" t="s">
        <v>1245</v>
      </c>
      <c r="L694" s="84"/>
      <c r="M694" s="84"/>
      <c r="N694" s="86"/>
      <c r="O694" s="86"/>
      <c r="P694" s="86"/>
      <c r="Q694" s="86"/>
      <c r="R694" s="86"/>
    </row>
    <row r="695" ht="45" spans="1:18">
      <c r="A695" s="90">
        <v>693</v>
      </c>
      <c r="B695" s="91" t="s">
        <v>1782</v>
      </c>
      <c r="C695" s="91" t="s">
        <v>1819</v>
      </c>
      <c r="D695" s="91" t="s">
        <v>1830</v>
      </c>
      <c r="E695" s="91" t="s">
        <v>637</v>
      </c>
      <c r="F695" s="91" t="s">
        <v>538</v>
      </c>
      <c r="G695" s="91"/>
      <c r="H695" s="91">
        <v>690196</v>
      </c>
      <c r="I695" s="91" t="s">
        <v>1137</v>
      </c>
      <c r="J695" s="91" t="s">
        <v>1356</v>
      </c>
      <c r="K695" s="84" t="s">
        <v>1245</v>
      </c>
      <c r="L695" s="84"/>
      <c r="M695" s="84"/>
      <c r="N695" s="86"/>
      <c r="O695" s="86"/>
      <c r="P695" s="86"/>
      <c r="Q695" s="86"/>
      <c r="R695" s="86"/>
    </row>
    <row r="696" ht="45" spans="1:18">
      <c r="A696" s="90">
        <v>694</v>
      </c>
      <c r="B696" s="91" t="s">
        <v>1782</v>
      </c>
      <c r="C696" s="91" t="s">
        <v>1819</v>
      </c>
      <c r="D696" s="91" t="s">
        <v>1830</v>
      </c>
      <c r="E696" s="91" t="s">
        <v>1268</v>
      </c>
      <c r="F696" s="91" t="s">
        <v>538</v>
      </c>
      <c r="G696" s="91"/>
      <c r="H696" s="91">
        <v>1992825.55</v>
      </c>
      <c r="I696" s="91" t="s">
        <v>1137</v>
      </c>
      <c r="J696" s="91" t="s">
        <v>1164</v>
      </c>
      <c r="K696" s="84" t="s">
        <v>1245</v>
      </c>
      <c r="L696" s="84"/>
      <c r="M696" s="84"/>
      <c r="N696" s="86"/>
      <c r="O696" s="86"/>
      <c r="P696" s="86"/>
      <c r="Q696" s="86"/>
      <c r="R696" s="86"/>
    </row>
    <row r="697" ht="45" spans="1:18">
      <c r="A697" s="90">
        <v>695</v>
      </c>
      <c r="B697" s="91" t="s">
        <v>1782</v>
      </c>
      <c r="C697" s="91" t="s">
        <v>1819</v>
      </c>
      <c r="D697" s="91" t="s">
        <v>1830</v>
      </c>
      <c r="E697" s="91" t="s">
        <v>1832</v>
      </c>
      <c r="F697" s="91" t="s">
        <v>538</v>
      </c>
      <c r="G697" s="91"/>
      <c r="H697" s="91">
        <v>2160899.53</v>
      </c>
      <c r="I697" s="91" t="s">
        <v>1137</v>
      </c>
      <c r="J697" s="91" t="s">
        <v>1356</v>
      </c>
      <c r="K697" s="84" t="s">
        <v>1245</v>
      </c>
      <c r="L697" s="84"/>
      <c r="M697" s="84"/>
      <c r="N697" s="86"/>
      <c r="O697" s="86"/>
      <c r="P697" s="86"/>
      <c r="Q697" s="86"/>
      <c r="R697" s="86"/>
    </row>
    <row r="698" ht="45" spans="1:18">
      <c r="A698" s="90">
        <v>696</v>
      </c>
      <c r="B698" s="91" t="s">
        <v>1782</v>
      </c>
      <c r="C698" s="91" t="s">
        <v>1819</v>
      </c>
      <c r="D698" s="91" t="s">
        <v>1830</v>
      </c>
      <c r="E698" s="91" t="s">
        <v>1833</v>
      </c>
      <c r="F698" s="91" t="s">
        <v>538</v>
      </c>
      <c r="G698" s="91"/>
      <c r="H698" s="91">
        <v>2572925.08</v>
      </c>
      <c r="I698" s="91" t="s">
        <v>1137</v>
      </c>
      <c r="J698" s="91" t="s">
        <v>1356</v>
      </c>
      <c r="K698" s="84" t="s">
        <v>1245</v>
      </c>
      <c r="L698" s="84"/>
      <c r="M698" s="84"/>
      <c r="N698" s="86"/>
      <c r="O698" s="86"/>
      <c r="P698" s="86"/>
      <c r="Q698" s="86"/>
      <c r="R698" s="86"/>
    </row>
    <row r="699" ht="45" spans="1:18">
      <c r="A699" s="90">
        <v>697</v>
      </c>
      <c r="B699" s="91" t="s">
        <v>1782</v>
      </c>
      <c r="C699" s="91" t="s">
        <v>1819</v>
      </c>
      <c r="D699" s="91" t="s">
        <v>1830</v>
      </c>
      <c r="E699" s="91" t="s">
        <v>1834</v>
      </c>
      <c r="F699" s="91" t="s">
        <v>538</v>
      </c>
      <c r="G699" s="91"/>
      <c r="H699" s="91">
        <v>486590</v>
      </c>
      <c r="I699" s="91" t="s">
        <v>1137</v>
      </c>
      <c r="J699" s="91" t="s">
        <v>1356</v>
      </c>
      <c r="K699" s="84" t="s">
        <v>1245</v>
      </c>
      <c r="L699" s="84"/>
      <c r="M699" s="84"/>
      <c r="N699" s="86"/>
      <c r="O699" s="86"/>
      <c r="P699" s="86"/>
      <c r="Q699" s="86"/>
      <c r="R699" s="86"/>
    </row>
    <row r="700" ht="45" spans="1:18">
      <c r="A700" s="90">
        <v>698</v>
      </c>
      <c r="B700" s="91" t="s">
        <v>1782</v>
      </c>
      <c r="C700" s="91" t="s">
        <v>1819</v>
      </c>
      <c r="D700" s="91" t="s">
        <v>1835</v>
      </c>
      <c r="E700" s="91" t="s">
        <v>1836</v>
      </c>
      <c r="F700" s="91" t="s">
        <v>538</v>
      </c>
      <c r="G700" s="91">
        <v>419.98</v>
      </c>
      <c r="H700" s="91">
        <v>768195</v>
      </c>
      <c r="I700" s="91" t="s">
        <v>1137</v>
      </c>
      <c r="J700" s="91" t="s">
        <v>1356</v>
      </c>
      <c r="K700" s="84" t="s">
        <v>1245</v>
      </c>
      <c r="L700" s="84"/>
      <c r="M700" s="84"/>
      <c r="N700" s="86"/>
      <c r="O700" s="86"/>
      <c r="P700" s="86"/>
      <c r="Q700" s="86"/>
      <c r="R700" s="86"/>
    </row>
    <row r="701" ht="45" spans="1:18">
      <c r="A701" s="90">
        <v>699</v>
      </c>
      <c r="B701" s="91" t="s">
        <v>1782</v>
      </c>
      <c r="C701" s="91" t="s">
        <v>1819</v>
      </c>
      <c r="D701" s="91" t="s">
        <v>1835</v>
      </c>
      <c r="E701" s="91" t="s">
        <v>1837</v>
      </c>
      <c r="F701" s="91" t="s">
        <v>538</v>
      </c>
      <c r="G701" s="91" t="s">
        <v>918</v>
      </c>
      <c r="H701" s="91">
        <v>3134</v>
      </c>
      <c r="I701" s="91" t="s">
        <v>1137</v>
      </c>
      <c r="J701" s="91" t="s">
        <v>1356</v>
      </c>
      <c r="K701" s="84" t="s">
        <v>1245</v>
      </c>
      <c r="L701" s="84"/>
      <c r="M701" s="84"/>
      <c r="N701" s="86"/>
      <c r="O701" s="86"/>
      <c r="P701" s="86"/>
      <c r="Q701" s="86"/>
      <c r="R701" s="86"/>
    </row>
    <row r="702" ht="45" spans="1:18">
      <c r="A702" s="90">
        <v>700</v>
      </c>
      <c r="B702" s="91" t="s">
        <v>1782</v>
      </c>
      <c r="C702" s="91" t="s">
        <v>1819</v>
      </c>
      <c r="D702" s="91" t="s">
        <v>1835</v>
      </c>
      <c r="E702" s="91" t="s">
        <v>1836</v>
      </c>
      <c r="F702" s="91" t="s">
        <v>538</v>
      </c>
      <c r="G702" s="91" t="s">
        <v>918</v>
      </c>
      <c r="H702" s="91">
        <v>1407630.8</v>
      </c>
      <c r="I702" s="91" t="s">
        <v>1137</v>
      </c>
      <c r="J702" s="91" t="s">
        <v>1356</v>
      </c>
      <c r="K702" s="84" t="s">
        <v>1245</v>
      </c>
      <c r="L702" s="84"/>
      <c r="M702" s="84"/>
      <c r="N702" s="86"/>
      <c r="O702" s="86"/>
      <c r="P702" s="86"/>
      <c r="Q702" s="86"/>
      <c r="R702" s="86"/>
    </row>
    <row r="703" ht="45" spans="1:18">
      <c r="A703" s="90">
        <v>701</v>
      </c>
      <c r="B703" s="91" t="s">
        <v>1782</v>
      </c>
      <c r="C703" s="91" t="s">
        <v>1819</v>
      </c>
      <c r="D703" s="91" t="s">
        <v>1835</v>
      </c>
      <c r="E703" s="91" t="s">
        <v>1838</v>
      </c>
      <c r="F703" s="91" t="s">
        <v>538</v>
      </c>
      <c r="G703" s="91" t="s">
        <v>918</v>
      </c>
      <c r="H703" s="91">
        <v>48405.17</v>
      </c>
      <c r="I703" s="91" t="s">
        <v>1137</v>
      </c>
      <c r="J703" s="91" t="s">
        <v>1356</v>
      </c>
      <c r="K703" s="84" t="s">
        <v>1245</v>
      </c>
      <c r="L703" s="84"/>
      <c r="M703" s="84"/>
      <c r="N703" s="86"/>
      <c r="O703" s="86"/>
      <c r="P703" s="86"/>
      <c r="Q703" s="86"/>
      <c r="R703" s="86"/>
    </row>
    <row r="704" ht="45" spans="1:18">
      <c r="A704" s="90">
        <v>702</v>
      </c>
      <c r="B704" s="91" t="s">
        <v>1782</v>
      </c>
      <c r="C704" s="91" t="s">
        <v>1819</v>
      </c>
      <c r="D704" s="91" t="s">
        <v>1835</v>
      </c>
      <c r="E704" s="91" t="s">
        <v>1839</v>
      </c>
      <c r="F704" s="91" t="s">
        <v>538</v>
      </c>
      <c r="G704" s="91">
        <v>127.28</v>
      </c>
      <c r="H704" s="91">
        <v>80917.43</v>
      </c>
      <c r="I704" s="91" t="s">
        <v>1137</v>
      </c>
      <c r="J704" s="91" t="s">
        <v>1356</v>
      </c>
      <c r="K704" s="84" t="s">
        <v>1245</v>
      </c>
      <c r="L704" s="84"/>
      <c r="M704" s="84"/>
      <c r="N704" s="86"/>
      <c r="O704" s="86"/>
      <c r="P704" s="86"/>
      <c r="Q704" s="86"/>
      <c r="R704" s="86"/>
    </row>
    <row r="705" ht="45" spans="1:18">
      <c r="A705" s="90">
        <v>703</v>
      </c>
      <c r="B705" s="91" t="s">
        <v>1782</v>
      </c>
      <c r="C705" s="91" t="s">
        <v>1819</v>
      </c>
      <c r="D705" s="91" t="s">
        <v>1835</v>
      </c>
      <c r="E705" s="91" t="s">
        <v>1840</v>
      </c>
      <c r="F705" s="91" t="s">
        <v>538</v>
      </c>
      <c r="G705" s="91"/>
      <c r="H705" s="91">
        <v>2000000</v>
      </c>
      <c r="I705" s="91" t="s">
        <v>1137</v>
      </c>
      <c r="J705" s="91" t="s">
        <v>1164</v>
      </c>
      <c r="K705" s="84" t="s">
        <v>1245</v>
      </c>
      <c r="L705" s="84"/>
      <c r="M705" s="84"/>
      <c r="N705" s="86"/>
      <c r="O705" s="86"/>
      <c r="P705" s="86"/>
      <c r="Q705" s="86"/>
      <c r="R705" s="86"/>
    </row>
    <row r="706" ht="45" spans="1:18">
      <c r="A706" s="90">
        <v>704</v>
      </c>
      <c r="B706" s="91" t="s">
        <v>1782</v>
      </c>
      <c r="C706" s="91" t="s">
        <v>1819</v>
      </c>
      <c r="D706" s="91" t="s">
        <v>1835</v>
      </c>
      <c r="E706" s="91" t="s">
        <v>1840</v>
      </c>
      <c r="F706" s="91" t="s">
        <v>538</v>
      </c>
      <c r="G706" s="91"/>
      <c r="H706" s="91">
        <v>660306</v>
      </c>
      <c r="I706" s="91" t="s">
        <v>1137</v>
      </c>
      <c r="J706" s="91" t="s">
        <v>1164</v>
      </c>
      <c r="K706" s="84" t="s">
        <v>1245</v>
      </c>
      <c r="L706" s="84"/>
      <c r="M706" s="84"/>
      <c r="N706" s="86"/>
      <c r="O706" s="86"/>
      <c r="P706" s="86"/>
      <c r="Q706" s="86"/>
      <c r="R706" s="86"/>
    </row>
    <row r="707" ht="45" spans="1:18">
      <c r="A707" s="90">
        <v>705</v>
      </c>
      <c r="B707" s="91" t="s">
        <v>1782</v>
      </c>
      <c r="C707" s="91" t="s">
        <v>1819</v>
      </c>
      <c r="D707" s="91" t="s">
        <v>1835</v>
      </c>
      <c r="E707" s="91" t="s">
        <v>1841</v>
      </c>
      <c r="F707" s="91" t="s">
        <v>538</v>
      </c>
      <c r="G707" s="91"/>
      <c r="H707" s="91">
        <v>280153</v>
      </c>
      <c r="I707" s="91" t="s">
        <v>1137</v>
      </c>
      <c r="J707" s="91" t="s">
        <v>1164</v>
      </c>
      <c r="K707" s="84" t="s">
        <v>1245</v>
      </c>
      <c r="L707" s="84"/>
      <c r="M707" s="84"/>
      <c r="N707" s="86"/>
      <c r="O707" s="86"/>
      <c r="P707" s="86"/>
      <c r="Q707" s="86"/>
      <c r="R707" s="86"/>
    </row>
    <row r="708" ht="45" spans="1:18">
      <c r="A708" s="90">
        <v>706</v>
      </c>
      <c r="B708" s="91" t="s">
        <v>1782</v>
      </c>
      <c r="C708" s="91" t="s">
        <v>1819</v>
      </c>
      <c r="D708" s="91" t="s">
        <v>1842</v>
      </c>
      <c r="E708" s="91" t="s">
        <v>1843</v>
      </c>
      <c r="F708" s="91" t="s">
        <v>1437</v>
      </c>
      <c r="G708" s="91">
        <v>380.54</v>
      </c>
      <c r="H708" s="91">
        <v>3054324.57</v>
      </c>
      <c r="I708" s="91" t="s">
        <v>1137</v>
      </c>
      <c r="J708" s="91" t="s">
        <v>1356</v>
      </c>
      <c r="K708" s="84" t="s">
        <v>1245</v>
      </c>
      <c r="L708" s="84"/>
      <c r="M708" s="84"/>
      <c r="N708" s="86"/>
      <c r="O708" s="86"/>
      <c r="P708" s="86"/>
      <c r="Q708" s="86"/>
      <c r="R708" s="86"/>
    </row>
    <row r="709" ht="45" spans="1:18">
      <c r="A709" s="90">
        <v>707</v>
      </c>
      <c r="B709" s="91" t="s">
        <v>1782</v>
      </c>
      <c r="C709" s="91" t="s">
        <v>1819</v>
      </c>
      <c r="D709" s="91" t="s">
        <v>1844</v>
      </c>
      <c r="E709" s="91" t="s">
        <v>1845</v>
      </c>
      <c r="F709" s="91" t="s">
        <v>918</v>
      </c>
      <c r="G709" s="91" t="s">
        <v>918</v>
      </c>
      <c r="H709" s="91">
        <v>394472.7</v>
      </c>
      <c r="I709" s="91" t="s">
        <v>692</v>
      </c>
      <c r="J709" s="91" t="s">
        <v>1356</v>
      </c>
      <c r="K709" s="84" t="s">
        <v>1245</v>
      </c>
      <c r="L709" s="84"/>
      <c r="M709" s="84"/>
      <c r="N709" s="86"/>
      <c r="O709" s="86"/>
      <c r="P709" s="86"/>
      <c r="Q709" s="86"/>
      <c r="R709" s="86"/>
    </row>
    <row r="710" ht="45" spans="1:18">
      <c r="A710" s="90">
        <v>708</v>
      </c>
      <c r="B710" s="91" t="s">
        <v>1782</v>
      </c>
      <c r="C710" s="91" t="s">
        <v>1819</v>
      </c>
      <c r="D710" s="91" t="s">
        <v>1844</v>
      </c>
      <c r="E710" s="91" t="s">
        <v>1846</v>
      </c>
      <c r="F710" s="91" t="s">
        <v>918</v>
      </c>
      <c r="G710" s="91" t="s">
        <v>918</v>
      </c>
      <c r="H710" s="91">
        <v>135726.5</v>
      </c>
      <c r="I710" s="91" t="s">
        <v>692</v>
      </c>
      <c r="J710" s="91" t="s">
        <v>1356</v>
      </c>
      <c r="K710" s="84" t="s">
        <v>1183</v>
      </c>
      <c r="L710" s="84"/>
      <c r="M710" s="84"/>
      <c r="N710" s="86"/>
      <c r="O710" s="86"/>
      <c r="P710" s="86"/>
      <c r="Q710" s="86"/>
      <c r="R710" s="86"/>
    </row>
    <row r="711" ht="45" spans="1:18">
      <c r="A711" s="90">
        <v>709</v>
      </c>
      <c r="B711" s="91" t="s">
        <v>1782</v>
      </c>
      <c r="C711" s="91" t="s">
        <v>1819</v>
      </c>
      <c r="D711" s="91" t="s">
        <v>1844</v>
      </c>
      <c r="E711" s="91" t="s">
        <v>1847</v>
      </c>
      <c r="F711" s="91" t="s">
        <v>918</v>
      </c>
      <c r="G711" s="91" t="s">
        <v>918</v>
      </c>
      <c r="H711" s="91">
        <v>160062.65</v>
      </c>
      <c r="I711" s="91" t="s">
        <v>692</v>
      </c>
      <c r="J711" s="91" t="s">
        <v>1356</v>
      </c>
      <c r="K711" s="84" t="s">
        <v>1183</v>
      </c>
      <c r="L711" s="84"/>
      <c r="M711" s="84"/>
      <c r="N711" s="86"/>
      <c r="O711" s="86"/>
      <c r="P711" s="86"/>
      <c r="Q711" s="86"/>
      <c r="R711" s="86"/>
    </row>
    <row r="712" ht="45" spans="1:18">
      <c r="A712" s="90">
        <v>710</v>
      </c>
      <c r="B712" s="91" t="s">
        <v>1782</v>
      </c>
      <c r="C712" s="91" t="s">
        <v>1819</v>
      </c>
      <c r="D712" s="91" t="s">
        <v>1844</v>
      </c>
      <c r="E712" s="91" t="s">
        <v>1848</v>
      </c>
      <c r="F712" s="91" t="s">
        <v>918</v>
      </c>
      <c r="G712" s="91" t="s">
        <v>918</v>
      </c>
      <c r="H712" s="91">
        <v>232270.04</v>
      </c>
      <c r="I712" s="91" t="s">
        <v>692</v>
      </c>
      <c r="J712" s="91" t="s">
        <v>1356</v>
      </c>
      <c r="K712" s="84" t="s">
        <v>1183</v>
      </c>
      <c r="L712" s="84"/>
      <c r="M712" s="84"/>
      <c r="N712" s="86"/>
      <c r="O712" s="86"/>
      <c r="P712" s="86"/>
      <c r="Q712" s="86"/>
      <c r="R712" s="86"/>
    </row>
    <row r="713" ht="45" spans="1:18">
      <c r="A713" s="90">
        <v>711</v>
      </c>
      <c r="B713" s="91" t="s">
        <v>1782</v>
      </c>
      <c r="C713" s="91" t="s">
        <v>1849</v>
      </c>
      <c r="D713" s="91" t="s">
        <v>1850</v>
      </c>
      <c r="E713" s="91" t="s">
        <v>1851</v>
      </c>
      <c r="F713" s="91"/>
      <c r="G713" s="91"/>
      <c r="H713" s="91">
        <v>257358.28</v>
      </c>
      <c r="I713" s="91" t="s">
        <v>1137</v>
      </c>
      <c r="J713" s="91" t="s">
        <v>1356</v>
      </c>
      <c r="K713" s="84" t="s">
        <v>1176</v>
      </c>
      <c r="L713" s="84"/>
      <c r="M713" s="84"/>
      <c r="N713" s="86"/>
      <c r="O713" s="86"/>
      <c r="P713" s="86"/>
      <c r="Q713" s="86"/>
      <c r="R713" s="86"/>
    </row>
    <row r="714" ht="45" spans="1:18">
      <c r="A714" s="90">
        <v>712</v>
      </c>
      <c r="B714" s="91" t="s">
        <v>1782</v>
      </c>
      <c r="C714" s="91" t="s">
        <v>1849</v>
      </c>
      <c r="D714" s="91" t="s">
        <v>1850</v>
      </c>
      <c r="E714" s="91" t="s">
        <v>1852</v>
      </c>
      <c r="F714" s="91"/>
      <c r="G714" s="91"/>
      <c r="H714" s="91">
        <v>532583.09</v>
      </c>
      <c r="I714" s="91" t="s">
        <v>1137</v>
      </c>
      <c r="J714" s="91" t="s">
        <v>1356</v>
      </c>
      <c r="K714" s="84" t="s">
        <v>1176</v>
      </c>
      <c r="L714" s="84"/>
      <c r="M714" s="84"/>
      <c r="N714" s="86"/>
      <c r="O714" s="86"/>
      <c r="P714" s="86"/>
      <c r="Q714" s="86"/>
      <c r="R714" s="86"/>
    </row>
    <row r="715" ht="45" spans="1:18">
      <c r="A715" s="90">
        <v>713</v>
      </c>
      <c r="B715" s="91" t="s">
        <v>1782</v>
      </c>
      <c r="C715" s="91" t="s">
        <v>1849</v>
      </c>
      <c r="D715" s="91" t="s">
        <v>1850</v>
      </c>
      <c r="E715" s="91" t="s">
        <v>1853</v>
      </c>
      <c r="F715" s="91"/>
      <c r="G715" s="91"/>
      <c r="H715" s="91">
        <v>108641.45</v>
      </c>
      <c r="I715" s="91" t="s">
        <v>1137</v>
      </c>
      <c r="J715" s="91" t="s">
        <v>1356</v>
      </c>
      <c r="K715" s="84" t="s">
        <v>1176</v>
      </c>
      <c r="L715" s="84"/>
      <c r="M715" s="84"/>
      <c r="N715" s="86"/>
      <c r="O715" s="86"/>
      <c r="P715" s="86"/>
      <c r="Q715" s="86"/>
      <c r="R715" s="86"/>
    </row>
    <row r="716" ht="45" spans="1:18">
      <c r="A716" s="90">
        <v>714</v>
      </c>
      <c r="B716" s="91" t="s">
        <v>1782</v>
      </c>
      <c r="C716" s="91" t="s">
        <v>1849</v>
      </c>
      <c r="D716" s="91" t="s">
        <v>1850</v>
      </c>
      <c r="E716" s="91" t="s">
        <v>1854</v>
      </c>
      <c r="F716" s="91"/>
      <c r="G716" s="91"/>
      <c r="H716" s="91">
        <v>2740839.43</v>
      </c>
      <c r="I716" s="91" t="s">
        <v>1137</v>
      </c>
      <c r="J716" s="91" t="s">
        <v>1356</v>
      </c>
      <c r="K716" s="84" t="s">
        <v>1176</v>
      </c>
      <c r="L716" s="84"/>
      <c r="M716" s="84"/>
      <c r="N716" s="86"/>
      <c r="O716" s="86"/>
      <c r="P716" s="86"/>
      <c r="Q716" s="86"/>
      <c r="R716" s="86"/>
    </row>
    <row r="717" ht="45" spans="1:18">
      <c r="A717" s="90">
        <v>715</v>
      </c>
      <c r="B717" s="91" t="s">
        <v>1782</v>
      </c>
      <c r="C717" s="91" t="s">
        <v>1849</v>
      </c>
      <c r="D717" s="91" t="s">
        <v>1850</v>
      </c>
      <c r="E717" s="91" t="s">
        <v>1855</v>
      </c>
      <c r="F717" s="91"/>
      <c r="G717" s="91"/>
      <c r="H717" s="91">
        <v>1417900.61</v>
      </c>
      <c r="I717" s="91" t="s">
        <v>1137</v>
      </c>
      <c r="J717" s="91" t="s">
        <v>1356</v>
      </c>
      <c r="K717" s="84" t="s">
        <v>1176</v>
      </c>
      <c r="L717" s="84"/>
      <c r="M717" s="84"/>
      <c r="N717" s="86"/>
      <c r="O717" s="86"/>
      <c r="P717" s="86"/>
      <c r="Q717" s="86"/>
      <c r="R717" s="86"/>
    </row>
    <row r="718" ht="45" spans="1:18">
      <c r="A718" s="90">
        <v>716</v>
      </c>
      <c r="B718" s="91" t="s">
        <v>1782</v>
      </c>
      <c r="C718" s="91" t="s">
        <v>1849</v>
      </c>
      <c r="D718" s="91" t="s">
        <v>1850</v>
      </c>
      <c r="E718" s="91" t="s">
        <v>1856</v>
      </c>
      <c r="F718" s="91"/>
      <c r="G718" s="91"/>
      <c r="H718" s="91">
        <v>135935.64</v>
      </c>
      <c r="I718" s="91" t="s">
        <v>1137</v>
      </c>
      <c r="J718" s="91" t="s">
        <v>1356</v>
      </c>
      <c r="K718" s="84" t="s">
        <v>1176</v>
      </c>
      <c r="L718" s="84"/>
      <c r="M718" s="84"/>
      <c r="N718" s="86"/>
      <c r="O718" s="86"/>
      <c r="P718" s="86"/>
      <c r="Q718" s="86"/>
      <c r="R718" s="86"/>
    </row>
    <row r="719" ht="45" spans="1:18">
      <c r="A719" s="90">
        <v>717</v>
      </c>
      <c r="B719" s="91" t="s">
        <v>1782</v>
      </c>
      <c r="C719" s="91" t="s">
        <v>1849</v>
      </c>
      <c r="D719" s="91" t="s">
        <v>1850</v>
      </c>
      <c r="E719" s="91" t="s">
        <v>1857</v>
      </c>
      <c r="F719" s="91"/>
      <c r="G719" s="91"/>
      <c r="H719" s="91">
        <v>7448825.56</v>
      </c>
      <c r="I719" s="91" t="s">
        <v>1137</v>
      </c>
      <c r="J719" s="91" t="s">
        <v>1356</v>
      </c>
      <c r="K719" s="84" t="s">
        <v>1176</v>
      </c>
      <c r="L719" s="84"/>
      <c r="M719" s="84"/>
      <c r="N719" s="86"/>
      <c r="O719" s="86"/>
      <c r="P719" s="86"/>
      <c r="Q719" s="86"/>
      <c r="R719" s="86"/>
    </row>
    <row r="720" ht="45" spans="1:18">
      <c r="A720" s="90">
        <v>718</v>
      </c>
      <c r="B720" s="91" t="s">
        <v>1782</v>
      </c>
      <c r="C720" s="91" t="s">
        <v>1849</v>
      </c>
      <c r="D720" s="91" t="s">
        <v>1858</v>
      </c>
      <c r="E720" s="91" t="s">
        <v>1859</v>
      </c>
      <c r="F720" s="91"/>
      <c r="G720" s="91"/>
      <c r="H720" s="91">
        <v>40000</v>
      </c>
      <c r="I720" s="91" t="s">
        <v>1137</v>
      </c>
      <c r="J720" s="91" t="s">
        <v>1164</v>
      </c>
      <c r="K720" s="84" t="s">
        <v>1176</v>
      </c>
      <c r="L720" s="84"/>
      <c r="M720" s="84"/>
      <c r="N720" s="86"/>
      <c r="O720" s="86"/>
      <c r="P720" s="86"/>
      <c r="Q720" s="86"/>
      <c r="R720" s="86"/>
    </row>
    <row r="721" ht="45" spans="1:18">
      <c r="A721" s="90">
        <v>719</v>
      </c>
      <c r="B721" s="91" t="s">
        <v>1782</v>
      </c>
      <c r="C721" s="91" t="s">
        <v>1849</v>
      </c>
      <c r="D721" s="91" t="s">
        <v>1860</v>
      </c>
      <c r="E721" s="91" t="s">
        <v>1861</v>
      </c>
      <c r="F721" s="91"/>
      <c r="G721" s="91"/>
      <c r="H721" s="91">
        <v>756537.17</v>
      </c>
      <c r="I721" s="91" t="s">
        <v>1137</v>
      </c>
      <c r="J721" s="91" t="s">
        <v>1356</v>
      </c>
      <c r="K721" s="84" t="s">
        <v>1176</v>
      </c>
      <c r="L721" s="84"/>
      <c r="M721" s="84"/>
      <c r="N721" s="86"/>
      <c r="O721" s="86"/>
      <c r="P721" s="86"/>
      <c r="Q721" s="86"/>
      <c r="R721" s="86"/>
    </row>
    <row r="722" ht="45" spans="1:18">
      <c r="A722" s="90">
        <v>720</v>
      </c>
      <c r="B722" s="91" t="s">
        <v>1782</v>
      </c>
      <c r="C722" s="91" t="s">
        <v>1849</v>
      </c>
      <c r="D722" s="91" t="s">
        <v>1860</v>
      </c>
      <c r="E722" s="91" t="s">
        <v>1862</v>
      </c>
      <c r="F722" s="91"/>
      <c r="G722" s="91"/>
      <c r="H722" s="91">
        <v>1496502.45</v>
      </c>
      <c r="I722" s="91" t="s">
        <v>1137</v>
      </c>
      <c r="J722" s="91" t="s">
        <v>1356</v>
      </c>
      <c r="K722" s="84" t="s">
        <v>1176</v>
      </c>
      <c r="L722" s="84"/>
      <c r="M722" s="84"/>
      <c r="N722" s="86"/>
      <c r="O722" s="86"/>
      <c r="P722" s="86"/>
      <c r="Q722" s="86"/>
      <c r="R722" s="86"/>
    </row>
    <row r="723" ht="45" spans="1:18">
      <c r="A723" s="90">
        <v>721</v>
      </c>
      <c r="B723" s="91" t="s">
        <v>1782</v>
      </c>
      <c r="C723" s="91" t="s">
        <v>1849</v>
      </c>
      <c r="D723" s="91" t="s">
        <v>1863</v>
      </c>
      <c r="E723" s="91" t="s">
        <v>1864</v>
      </c>
      <c r="F723" s="91" t="s">
        <v>538</v>
      </c>
      <c r="G723" s="91">
        <v>150.48</v>
      </c>
      <c r="H723" s="91">
        <v>1595089.8</v>
      </c>
      <c r="I723" s="91" t="s">
        <v>1137</v>
      </c>
      <c r="J723" s="91" t="s">
        <v>1164</v>
      </c>
      <c r="K723" s="84" t="s">
        <v>1176</v>
      </c>
      <c r="L723" s="84"/>
      <c r="M723" s="84"/>
      <c r="N723" s="86"/>
      <c r="O723" s="86"/>
      <c r="P723" s="86"/>
      <c r="Q723" s="86"/>
      <c r="R723" s="86"/>
    </row>
    <row r="724" ht="30" spans="1:18">
      <c r="A724" s="90">
        <v>722</v>
      </c>
      <c r="B724" s="91" t="s">
        <v>1782</v>
      </c>
      <c r="C724" s="91" t="s">
        <v>1865</v>
      </c>
      <c r="D724" s="91" t="s">
        <v>1866</v>
      </c>
      <c r="E724" s="91" t="s">
        <v>1867</v>
      </c>
      <c r="F724" s="91" t="s">
        <v>538</v>
      </c>
      <c r="G724" s="91"/>
      <c r="H724" s="91">
        <v>320395.31</v>
      </c>
      <c r="I724" s="91" t="s">
        <v>1137</v>
      </c>
      <c r="J724" s="91" t="s">
        <v>1356</v>
      </c>
      <c r="K724" s="84" t="s">
        <v>1245</v>
      </c>
      <c r="L724" s="84"/>
      <c r="M724" s="84"/>
      <c r="N724" s="86"/>
      <c r="O724" s="86"/>
      <c r="P724" s="86"/>
      <c r="Q724" s="86"/>
      <c r="R724" s="86"/>
    </row>
    <row r="725" ht="45" spans="1:18">
      <c r="A725" s="90">
        <v>723</v>
      </c>
      <c r="B725" s="91" t="s">
        <v>1782</v>
      </c>
      <c r="C725" s="91" t="s">
        <v>1865</v>
      </c>
      <c r="D725" s="91" t="s">
        <v>1868</v>
      </c>
      <c r="E725" s="91" t="s">
        <v>1869</v>
      </c>
      <c r="F725" s="91" t="s">
        <v>538</v>
      </c>
      <c r="G725" s="91">
        <v>1000</v>
      </c>
      <c r="H725" s="91">
        <v>2681691.89</v>
      </c>
      <c r="I725" s="91" t="s">
        <v>1137</v>
      </c>
      <c r="J725" s="91" t="s">
        <v>1356</v>
      </c>
      <c r="K725" s="84" t="s">
        <v>1245</v>
      </c>
      <c r="L725" s="84"/>
      <c r="M725" s="84"/>
      <c r="N725" s="86"/>
      <c r="O725" s="86"/>
      <c r="P725" s="86"/>
      <c r="Q725" s="86"/>
      <c r="R725" s="86"/>
    </row>
    <row r="726" ht="45" spans="1:18">
      <c r="A726" s="90">
        <v>724</v>
      </c>
      <c r="B726" s="91" t="s">
        <v>1782</v>
      </c>
      <c r="C726" s="91" t="s">
        <v>1865</v>
      </c>
      <c r="D726" s="91" t="s">
        <v>1868</v>
      </c>
      <c r="E726" s="91" t="s">
        <v>1870</v>
      </c>
      <c r="F726" s="91" t="s">
        <v>538</v>
      </c>
      <c r="G726" s="91">
        <v>536.75</v>
      </c>
      <c r="H726" s="91">
        <v>1625496.54</v>
      </c>
      <c r="I726" s="91" t="s">
        <v>1137</v>
      </c>
      <c r="J726" s="91" t="s">
        <v>252</v>
      </c>
      <c r="K726" s="84" t="s">
        <v>1245</v>
      </c>
      <c r="L726" s="84"/>
      <c r="M726" s="84"/>
      <c r="N726" s="86"/>
      <c r="O726" s="86"/>
      <c r="P726" s="86"/>
      <c r="Q726" s="86"/>
      <c r="R726" s="86"/>
    </row>
    <row r="727" ht="45" spans="1:18">
      <c r="A727" s="90">
        <v>725</v>
      </c>
      <c r="B727" s="91" t="s">
        <v>1782</v>
      </c>
      <c r="C727" s="91" t="s">
        <v>1865</v>
      </c>
      <c r="D727" s="91" t="s">
        <v>1868</v>
      </c>
      <c r="E727" s="91" t="s">
        <v>1871</v>
      </c>
      <c r="F727" s="91" t="s">
        <v>538</v>
      </c>
      <c r="G727" s="91" t="s">
        <v>918</v>
      </c>
      <c r="H727" s="91">
        <v>2420923</v>
      </c>
      <c r="I727" s="91" t="s">
        <v>1137</v>
      </c>
      <c r="J727" s="91" t="s">
        <v>1164</v>
      </c>
      <c r="K727" s="84" t="s">
        <v>1245</v>
      </c>
      <c r="L727" s="84"/>
      <c r="M727" s="84"/>
      <c r="N727" s="86"/>
      <c r="O727" s="86"/>
      <c r="P727" s="86"/>
      <c r="Q727" s="86"/>
      <c r="R727" s="86"/>
    </row>
    <row r="728" ht="45" spans="1:18">
      <c r="A728" s="90">
        <v>726</v>
      </c>
      <c r="B728" s="91" t="s">
        <v>1782</v>
      </c>
      <c r="C728" s="91" t="s">
        <v>1865</v>
      </c>
      <c r="D728" s="91" t="s">
        <v>1868</v>
      </c>
      <c r="E728" s="91" t="s">
        <v>1872</v>
      </c>
      <c r="F728" s="91" t="s">
        <v>538</v>
      </c>
      <c r="G728" s="91" t="s">
        <v>918</v>
      </c>
      <c r="H728" s="91">
        <v>6634649.84</v>
      </c>
      <c r="I728" s="91" t="s">
        <v>1137</v>
      </c>
      <c r="J728" s="91" t="s">
        <v>1164</v>
      </c>
      <c r="K728" s="84" t="s">
        <v>1245</v>
      </c>
      <c r="L728" s="84"/>
      <c r="M728" s="84"/>
      <c r="N728" s="86"/>
      <c r="O728" s="86"/>
      <c r="P728" s="86"/>
      <c r="Q728" s="86"/>
      <c r="R728" s="86"/>
    </row>
    <row r="729" ht="45" spans="1:18">
      <c r="A729" s="90">
        <v>727</v>
      </c>
      <c r="B729" s="91" t="s">
        <v>1782</v>
      </c>
      <c r="C729" s="91" t="s">
        <v>1865</v>
      </c>
      <c r="D729" s="91" t="s">
        <v>1873</v>
      </c>
      <c r="E729" s="91" t="s">
        <v>1164</v>
      </c>
      <c r="F729" s="91" t="s">
        <v>538</v>
      </c>
      <c r="G729" s="91">
        <v>2873.19</v>
      </c>
      <c r="H729" s="91">
        <v>1869492.46</v>
      </c>
      <c r="I729" s="91" t="s">
        <v>1137</v>
      </c>
      <c r="J729" s="91" t="s">
        <v>1164</v>
      </c>
      <c r="K729" s="84" t="s">
        <v>1245</v>
      </c>
      <c r="L729" s="84"/>
      <c r="M729" s="84"/>
      <c r="N729" s="86"/>
      <c r="O729" s="86"/>
      <c r="P729" s="86"/>
      <c r="Q729" s="86"/>
      <c r="R729" s="86"/>
    </row>
    <row r="730" ht="45" spans="1:18">
      <c r="A730" s="90">
        <v>728</v>
      </c>
      <c r="B730" s="91" t="s">
        <v>1782</v>
      </c>
      <c r="C730" s="91" t="s">
        <v>1865</v>
      </c>
      <c r="D730" s="91" t="s">
        <v>1868</v>
      </c>
      <c r="E730" s="91" t="s">
        <v>1874</v>
      </c>
      <c r="F730" s="91" t="s">
        <v>538</v>
      </c>
      <c r="G730" s="91" t="s">
        <v>918</v>
      </c>
      <c r="H730" s="91">
        <v>3737536.27</v>
      </c>
      <c r="I730" s="91" t="s">
        <v>1137</v>
      </c>
      <c r="J730" s="91" t="s">
        <v>1356</v>
      </c>
      <c r="K730" s="84" t="s">
        <v>1245</v>
      </c>
      <c r="L730" s="84"/>
      <c r="M730" s="84"/>
      <c r="N730" s="86"/>
      <c r="O730" s="86"/>
      <c r="P730" s="86"/>
      <c r="Q730" s="86"/>
      <c r="R730" s="86"/>
    </row>
    <row r="731" ht="45" spans="1:18">
      <c r="A731" s="90">
        <v>729</v>
      </c>
      <c r="B731" s="91" t="s">
        <v>1782</v>
      </c>
      <c r="C731" s="91" t="s">
        <v>1865</v>
      </c>
      <c r="D731" s="91" t="s">
        <v>1868</v>
      </c>
      <c r="E731" s="91" t="s">
        <v>1875</v>
      </c>
      <c r="F731" s="91" t="s">
        <v>538</v>
      </c>
      <c r="G731" s="91" t="s">
        <v>918</v>
      </c>
      <c r="H731" s="91">
        <v>28750.28</v>
      </c>
      <c r="I731" s="91" t="s">
        <v>1137</v>
      </c>
      <c r="J731" s="91" t="s">
        <v>1356</v>
      </c>
      <c r="K731" s="84" t="s">
        <v>1245</v>
      </c>
      <c r="L731" s="84"/>
      <c r="M731" s="84"/>
      <c r="N731" s="86"/>
      <c r="O731" s="86"/>
      <c r="P731" s="86"/>
      <c r="Q731" s="86"/>
      <c r="R731" s="86"/>
    </row>
    <row r="732" ht="45" spans="1:18">
      <c r="A732" s="90">
        <v>730</v>
      </c>
      <c r="B732" s="91" t="s">
        <v>1782</v>
      </c>
      <c r="C732" s="91" t="s">
        <v>1865</v>
      </c>
      <c r="D732" s="91" t="s">
        <v>1868</v>
      </c>
      <c r="E732" s="91" t="s">
        <v>1876</v>
      </c>
      <c r="F732" s="91" t="s">
        <v>538</v>
      </c>
      <c r="G732" s="91" t="s">
        <v>918</v>
      </c>
      <c r="H732" s="91">
        <v>331733.99</v>
      </c>
      <c r="I732" s="91" t="s">
        <v>1137</v>
      </c>
      <c r="J732" s="91" t="s">
        <v>1356</v>
      </c>
      <c r="K732" s="84" t="s">
        <v>1245</v>
      </c>
      <c r="L732" s="84"/>
      <c r="M732" s="84"/>
      <c r="N732" s="86"/>
      <c r="O732" s="86"/>
      <c r="P732" s="86"/>
      <c r="Q732" s="86"/>
      <c r="R732" s="86"/>
    </row>
    <row r="733" ht="45" spans="1:18">
      <c r="A733" s="90">
        <v>731</v>
      </c>
      <c r="B733" s="91" t="s">
        <v>1782</v>
      </c>
      <c r="C733" s="91" t="s">
        <v>1865</v>
      </c>
      <c r="D733" s="91" t="s">
        <v>1868</v>
      </c>
      <c r="E733" s="91" t="s">
        <v>1877</v>
      </c>
      <c r="F733" s="91" t="s">
        <v>538</v>
      </c>
      <c r="G733" s="91" t="s">
        <v>918</v>
      </c>
      <c r="H733" s="91">
        <v>44231.2</v>
      </c>
      <c r="I733" s="91" t="s">
        <v>1137</v>
      </c>
      <c r="J733" s="91" t="s">
        <v>1356</v>
      </c>
      <c r="K733" s="84" t="s">
        <v>1245</v>
      </c>
      <c r="L733" s="84"/>
      <c r="M733" s="84"/>
      <c r="N733" s="86"/>
      <c r="O733" s="86"/>
      <c r="P733" s="86"/>
      <c r="Q733" s="86"/>
      <c r="R733" s="86"/>
    </row>
    <row r="734" ht="45" spans="1:18">
      <c r="A734" s="90">
        <v>732</v>
      </c>
      <c r="B734" s="91" t="s">
        <v>1782</v>
      </c>
      <c r="C734" s="91" t="s">
        <v>1865</v>
      </c>
      <c r="D734" s="91" t="s">
        <v>1868</v>
      </c>
      <c r="E734" s="91" t="s">
        <v>1878</v>
      </c>
      <c r="F734" s="91" t="s">
        <v>538</v>
      </c>
      <c r="G734" s="91" t="s">
        <v>918</v>
      </c>
      <c r="H734" s="91">
        <v>19874</v>
      </c>
      <c r="I734" s="91" t="s">
        <v>1137</v>
      </c>
      <c r="J734" s="91" t="s">
        <v>1356</v>
      </c>
      <c r="K734" s="84" t="s">
        <v>1245</v>
      </c>
      <c r="L734" s="84"/>
      <c r="M734" s="84"/>
      <c r="N734" s="86"/>
      <c r="O734" s="86"/>
      <c r="P734" s="86"/>
      <c r="Q734" s="86"/>
      <c r="R734" s="86"/>
    </row>
    <row r="735" ht="45" spans="1:18">
      <c r="A735" s="90">
        <v>733</v>
      </c>
      <c r="B735" s="91" t="s">
        <v>1782</v>
      </c>
      <c r="C735" s="91" t="s">
        <v>1865</v>
      </c>
      <c r="D735" s="91" t="s">
        <v>1868</v>
      </c>
      <c r="E735" s="91" t="s">
        <v>1879</v>
      </c>
      <c r="F735" s="91" t="s">
        <v>538</v>
      </c>
      <c r="G735" s="91" t="s">
        <v>918</v>
      </c>
      <c r="H735" s="91">
        <v>14719.74</v>
      </c>
      <c r="I735" s="91" t="s">
        <v>1137</v>
      </c>
      <c r="J735" s="91" t="s">
        <v>1356</v>
      </c>
      <c r="K735" s="84" t="s">
        <v>1245</v>
      </c>
      <c r="L735" s="84"/>
      <c r="M735" s="84"/>
      <c r="N735" s="86"/>
      <c r="O735" s="86"/>
      <c r="P735" s="86"/>
      <c r="Q735" s="86"/>
      <c r="R735" s="86"/>
    </row>
    <row r="736" ht="45" spans="1:18">
      <c r="A736" s="90">
        <v>734</v>
      </c>
      <c r="B736" s="91" t="s">
        <v>1782</v>
      </c>
      <c r="C736" s="91" t="s">
        <v>1865</v>
      </c>
      <c r="D736" s="91" t="s">
        <v>1868</v>
      </c>
      <c r="E736" s="91" t="s">
        <v>1880</v>
      </c>
      <c r="F736" s="91" t="s">
        <v>538</v>
      </c>
      <c r="G736" s="91" t="s">
        <v>918</v>
      </c>
      <c r="H736" s="91">
        <v>12341.02</v>
      </c>
      <c r="I736" s="91" t="s">
        <v>1137</v>
      </c>
      <c r="J736" s="91" t="s">
        <v>1356</v>
      </c>
      <c r="K736" s="84" t="s">
        <v>1245</v>
      </c>
      <c r="L736" s="84"/>
      <c r="M736" s="84"/>
      <c r="N736" s="86"/>
      <c r="O736" s="86"/>
      <c r="P736" s="86"/>
      <c r="Q736" s="86"/>
      <c r="R736" s="86"/>
    </row>
    <row r="737" ht="45" spans="1:18">
      <c r="A737" s="90">
        <v>735</v>
      </c>
      <c r="B737" s="91" t="s">
        <v>1782</v>
      </c>
      <c r="C737" s="91" t="s">
        <v>1865</v>
      </c>
      <c r="D737" s="91" t="s">
        <v>1868</v>
      </c>
      <c r="E737" s="91" t="s">
        <v>1881</v>
      </c>
      <c r="F737" s="91" t="s">
        <v>538</v>
      </c>
      <c r="G737" s="91" t="s">
        <v>918</v>
      </c>
      <c r="H737" s="91">
        <v>55000</v>
      </c>
      <c r="I737" s="91" t="s">
        <v>1137</v>
      </c>
      <c r="J737" s="91" t="s">
        <v>1356</v>
      </c>
      <c r="K737" s="84" t="s">
        <v>1245</v>
      </c>
      <c r="L737" s="84"/>
      <c r="M737" s="84"/>
      <c r="N737" s="86"/>
      <c r="O737" s="86"/>
      <c r="P737" s="86"/>
      <c r="Q737" s="86"/>
      <c r="R737" s="86"/>
    </row>
    <row r="738" ht="45" spans="1:18">
      <c r="A738" s="90">
        <v>736</v>
      </c>
      <c r="B738" s="91" t="s">
        <v>1782</v>
      </c>
      <c r="C738" s="91" t="s">
        <v>1865</v>
      </c>
      <c r="D738" s="91" t="s">
        <v>1868</v>
      </c>
      <c r="E738" s="91" t="s">
        <v>1882</v>
      </c>
      <c r="F738" s="91" t="s">
        <v>538</v>
      </c>
      <c r="G738" s="91" t="s">
        <v>918</v>
      </c>
      <c r="H738" s="91">
        <v>42911.42</v>
      </c>
      <c r="I738" s="91" t="s">
        <v>1137</v>
      </c>
      <c r="J738" s="91" t="s">
        <v>1356</v>
      </c>
      <c r="K738" s="84" t="s">
        <v>1245</v>
      </c>
      <c r="L738" s="84"/>
      <c r="M738" s="84"/>
      <c r="N738" s="86"/>
      <c r="O738" s="86"/>
      <c r="P738" s="86"/>
      <c r="Q738" s="86"/>
      <c r="R738" s="86"/>
    </row>
    <row r="739" ht="45" spans="1:18">
      <c r="A739" s="90">
        <v>737</v>
      </c>
      <c r="B739" s="91" t="s">
        <v>1782</v>
      </c>
      <c r="C739" s="91" t="s">
        <v>1865</v>
      </c>
      <c r="D739" s="91" t="s">
        <v>1868</v>
      </c>
      <c r="E739" s="91" t="s">
        <v>1883</v>
      </c>
      <c r="F739" s="91" t="s">
        <v>538</v>
      </c>
      <c r="G739" s="91" t="s">
        <v>918</v>
      </c>
      <c r="H739" s="91">
        <v>34742.71</v>
      </c>
      <c r="I739" s="91" t="s">
        <v>1137</v>
      </c>
      <c r="J739" s="91" t="s">
        <v>1356</v>
      </c>
      <c r="K739" s="84" t="s">
        <v>1245</v>
      </c>
      <c r="L739" s="84"/>
      <c r="M739" s="84"/>
      <c r="N739" s="86"/>
      <c r="O739" s="86"/>
      <c r="P739" s="86"/>
      <c r="Q739" s="86"/>
      <c r="R739" s="86"/>
    </row>
    <row r="740" ht="45" spans="1:18">
      <c r="A740" s="90">
        <v>738</v>
      </c>
      <c r="B740" s="91" t="s">
        <v>1782</v>
      </c>
      <c r="C740" s="91" t="s">
        <v>1865</v>
      </c>
      <c r="D740" s="91" t="s">
        <v>1868</v>
      </c>
      <c r="E740" s="91" t="s">
        <v>1884</v>
      </c>
      <c r="F740" s="91" t="s">
        <v>538</v>
      </c>
      <c r="G740" s="91" t="s">
        <v>918</v>
      </c>
      <c r="H740" s="91">
        <v>107666.2</v>
      </c>
      <c r="I740" s="91" t="s">
        <v>1137</v>
      </c>
      <c r="J740" s="91" t="s">
        <v>1356</v>
      </c>
      <c r="K740" s="84" t="s">
        <v>1245</v>
      </c>
      <c r="L740" s="84"/>
      <c r="M740" s="84"/>
      <c r="N740" s="86"/>
      <c r="O740" s="86"/>
      <c r="P740" s="86"/>
      <c r="Q740" s="86"/>
      <c r="R740" s="86"/>
    </row>
    <row r="741" ht="45" spans="1:18">
      <c r="A741" s="90">
        <v>739</v>
      </c>
      <c r="B741" s="91" t="s">
        <v>1782</v>
      </c>
      <c r="C741" s="91" t="s">
        <v>1865</v>
      </c>
      <c r="D741" s="91" t="s">
        <v>1868</v>
      </c>
      <c r="E741" s="91" t="s">
        <v>1885</v>
      </c>
      <c r="F741" s="91" t="s">
        <v>538</v>
      </c>
      <c r="G741" s="91" t="s">
        <v>918</v>
      </c>
      <c r="H741" s="91">
        <v>11894</v>
      </c>
      <c r="I741" s="91" t="s">
        <v>1137</v>
      </c>
      <c r="J741" s="91" t="s">
        <v>1356</v>
      </c>
      <c r="K741" s="84" t="s">
        <v>1245</v>
      </c>
      <c r="L741" s="84"/>
      <c r="M741" s="84"/>
      <c r="N741" s="86"/>
      <c r="O741" s="86"/>
      <c r="P741" s="86"/>
      <c r="Q741" s="86"/>
      <c r="R741" s="86"/>
    </row>
    <row r="742" ht="45" spans="1:18">
      <c r="A742" s="90">
        <v>740</v>
      </c>
      <c r="B742" s="91" t="s">
        <v>1782</v>
      </c>
      <c r="C742" s="91" t="s">
        <v>1865</v>
      </c>
      <c r="D742" s="91" t="s">
        <v>1868</v>
      </c>
      <c r="E742" s="91" t="s">
        <v>1886</v>
      </c>
      <c r="F742" s="91" t="s">
        <v>538</v>
      </c>
      <c r="G742" s="91" t="s">
        <v>918</v>
      </c>
      <c r="H742" s="91">
        <v>478005.76</v>
      </c>
      <c r="I742" s="91" t="s">
        <v>1137</v>
      </c>
      <c r="J742" s="91" t="s">
        <v>1356</v>
      </c>
      <c r="K742" s="84" t="s">
        <v>1245</v>
      </c>
      <c r="L742" s="84"/>
      <c r="M742" s="84"/>
      <c r="N742" s="86"/>
      <c r="O742" s="86"/>
      <c r="P742" s="86"/>
      <c r="Q742" s="86"/>
      <c r="R742" s="86"/>
    </row>
    <row r="743" ht="45" spans="1:18">
      <c r="A743" s="90">
        <v>741</v>
      </c>
      <c r="B743" s="91" t="s">
        <v>1782</v>
      </c>
      <c r="C743" s="91" t="s">
        <v>1865</v>
      </c>
      <c r="D743" s="91" t="s">
        <v>1868</v>
      </c>
      <c r="E743" s="91" t="s">
        <v>1887</v>
      </c>
      <c r="F743" s="91" t="s">
        <v>538</v>
      </c>
      <c r="G743" s="91" t="s">
        <v>918</v>
      </c>
      <c r="H743" s="91">
        <v>13838.76</v>
      </c>
      <c r="I743" s="91" t="s">
        <v>1137</v>
      </c>
      <c r="J743" s="91" t="s">
        <v>1356</v>
      </c>
      <c r="K743" s="84" t="s">
        <v>1245</v>
      </c>
      <c r="L743" s="84"/>
      <c r="M743" s="84"/>
      <c r="N743" s="86"/>
      <c r="O743" s="86"/>
      <c r="P743" s="86"/>
      <c r="Q743" s="86"/>
      <c r="R743" s="86"/>
    </row>
    <row r="744" ht="45" spans="1:18">
      <c r="A744" s="90">
        <v>742</v>
      </c>
      <c r="B744" s="91" t="s">
        <v>1782</v>
      </c>
      <c r="C744" s="91" t="s">
        <v>1865</v>
      </c>
      <c r="D744" s="91" t="s">
        <v>1868</v>
      </c>
      <c r="E744" s="91" t="s">
        <v>1888</v>
      </c>
      <c r="F744" s="91" t="s">
        <v>538</v>
      </c>
      <c r="G744" s="91" t="s">
        <v>918</v>
      </c>
      <c r="H744" s="91">
        <v>98415.19</v>
      </c>
      <c r="I744" s="91" t="s">
        <v>1137</v>
      </c>
      <c r="J744" s="91" t="s">
        <v>1356</v>
      </c>
      <c r="K744" s="84" t="s">
        <v>1245</v>
      </c>
      <c r="L744" s="84"/>
      <c r="M744" s="84"/>
      <c r="N744" s="86"/>
      <c r="O744" s="86"/>
      <c r="P744" s="86"/>
      <c r="Q744" s="86"/>
      <c r="R744" s="86"/>
    </row>
    <row r="745" ht="30" spans="1:18">
      <c r="A745" s="90">
        <v>743</v>
      </c>
      <c r="B745" s="91" t="s">
        <v>1782</v>
      </c>
      <c r="C745" s="91" t="s">
        <v>1865</v>
      </c>
      <c r="D745" s="91" t="s">
        <v>1889</v>
      </c>
      <c r="E745" s="91" t="s">
        <v>1890</v>
      </c>
      <c r="F745" s="91"/>
      <c r="G745" s="91"/>
      <c r="H745" s="91">
        <v>96976</v>
      </c>
      <c r="I745" s="91" t="s">
        <v>1137</v>
      </c>
      <c r="J745" s="91" t="s">
        <v>1356</v>
      </c>
      <c r="K745" s="84" t="s">
        <v>1245</v>
      </c>
      <c r="L745" s="84"/>
      <c r="M745" s="84"/>
      <c r="N745" s="86"/>
      <c r="O745" s="86"/>
      <c r="P745" s="86"/>
      <c r="Q745" s="86"/>
      <c r="R745" s="86"/>
    </row>
    <row r="746" ht="30" spans="1:18">
      <c r="A746" s="90">
        <v>744</v>
      </c>
      <c r="B746" s="91" t="s">
        <v>1782</v>
      </c>
      <c r="C746" s="91" t="s">
        <v>1865</v>
      </c>
      <c r="D746" s="91" t="s">
        <v>1889</v>
      </c>
      <c r="E746" s="91" t="s">
        <v>1268</v>
      </c>
      <c r="F746" s="91"/>
      <c r="G746" s="91"/>
      <c r="H746" s="91">
        <v>1684953.86</v>
      </c>
      <c r="I746" s="91" t="s">
        <v>1137</v>
      </c>
      <c r="J746" s="91" t="s">
        <v>1164</v>
      </c>
      <c r="K746" s="84" t="s">
        <v>1245</v>
      </c>
      <c r="L746" s="84"/>
      <c r="M746" s="84"/>
      <c r="N746" s="86"/>
      <c r="O746" s="86"/>
      <c r="P746" s="86"/>
      <c r="Q746" s="86"/>
      <c r="R746" s="86"/>
    </row>
    <row r="747" ht="30" spans="1:18">
      <c r="A747" s="90">
        <v>745</v>
      </c>
      <c r="B747" s="91" t="s">
        <v>1782</v>
      </c>
      <c r="C747" s="91" t="s">
        <v>1865</v>
      </c>
      <c r="D747" s="91" t="s">
        <v>1889</v>
      </c>
      <c r="E747" s="91" t="s">
        <v>1268</v>
      </c>
      <c r="F747" s="91"/>
      <c r="G747" s="91"/>
      <c r="H747" s="91">
        <v>1684935.58</v>
      </c>
      <c r="I747" s="91" t="s">
        <v>1137</v>
      </c>
      <c r="J747" s="91" t="s">
        <v>1164</v>
      </c>
      <c r="K747" s="84" t="s">
        <v>1245</v>
      </c>
      <c r="L747" s="84"/>
      <c r="M747" s="84"/>
      <c r="N747" s="86"/>
      <c r="O747" s="86"/>
      <c r="P747" s="86"/>
      <c r="Q747" s="86"/>
      <c r="R747" s="86"/>
    </row>
    <row r="748" ht="60" spans="1:18">
      <c r="A748" s="90">
        <v>746</v>
      </c>
      <c r="B748" s="91" t="s">
        <v>1782</v>
      </c>
      <c r="C748" s="91" t="s">
        <v>1891</v>
      </c>
      <c r="D748" s="91" t="s">
        <v>1892</v>
      </c>
      <c r="E748" s="91" t="s">
        <v>1893</v>
      </c>
      <c r="F748" s="91" t="s">
        <v>538</v>
      </c>
      <c r="G748" s="91"/>
      <c r="H748" s="91">
        <v>3549760</v>
      </c>
      <c r="I748" s="91" t="s">
        <v>692</v>
      </c>
      <c r="J748" s="91" t="s">
        <v>1164</v>
      </c>
      <c r="K748" s="84" t="s">
        <v>1138</v>
      </c>
      <c r="L748" s="84"/>
      <c r="M748" s="84"/>
      <c r="N748" s="86"/>
      <c r="O748" s="86"/>
      <c r="P748" s="86"/>
      <c r="Q748" s="86"/>
      <c r="R748" s="86"/>
    </row>
    <row r="749" ht="45" spans="1:18">
      <c r="A749" s="90">
        <v>747</v>
      </c>
      <c r="B749" s="91" t="s">
        <v>1782</v>
      </c>
      <c r="C749" s="91" t="s">
        <v>1894</v>
      </c>
      <c r="D749" s="91" t="s">
        <v>1895</v>
      </c>
      <c r="E749" s="91" t="s">
        <v>1896</v>
      </c>
      <c r="F749" s="91"/>
      <c r="G749" s="91"/>
      <c r="H749" s="91">
        <v>518713</v>
      </c>
      <c r="I749" s="91" t="s">
        <v>1210</v>
      </c>
      <c r="J749" s="91" t="s">
        <v>1356</v>
      </c>
      <c r="K749" s="84" t="s">
        <v>1138</v>
      </c>
      <c r="L749" s="84"/>
      <c r="M749" s="84"/>
      <c r="N749" s="86"/>
      <c r="O749" s="86"/>
      <c r="P749" s="86"/>
      <c r="Q749" s="86"/>
      <c r="R749" s="86"/>
    </row>
    <row r="750" ht="30" spans="1:18">
      <c r="A750" s="90">
        <v>748</v>
      </c>
      <c r="B750" s="91" t="s">
        <v>1782</v>
      </c>
      <c r="C750" s="91" t="s">
        <v>1894</v>
      </c>
      <c r="D750" s="91" t="s">
        <v>1897</v>
      </c>
      <c r="E750" s="91" t="s">
        <v>1896</v>
      </c>
      <c r="F750" s="91"/>
      <c r="G750" s="91"/>
      <c r="H750" s="91">
        <v>3285334</v>
      </c>
      <c r="I750" s="91" t="s">
        <v>1210</v>
      </c>
      <c r="J750" s="91" t="s">
        <v>1356</v>
      </c>
      <c r="K750" s="84" t="s">
        <v>1138</v>
      </c>
      <c r="L750" s="84"/>
      <c r="M750" s="84"/>
      <c r="N750" s="86"/>
      <c r="O750" s="86"/>
      <c r="P750" s="86"/>
      <c r="Q750" s="86"/>
      <c r="R750" s="86"/>
    </row>
    <row r="751" ht="30" spans="1:18">
      <c r="A751" s="90">
        <v>749</v>
      </c>
      <c r="B751" s="91" t="s">
        <v>1782</v>
      </c>
      <c r="C751" s="91" t="s">
        <v>1894</v>
      </c>
      <c r="D751" s="91" t="s">
        <v>1897</v>
      </c>
      <c r="E751" s="91" t="s">
        <v>1723</v>
      </c>
      <c r="F751" s="91"/>
      <c r="G751" s="91"/>
      <c r="H751" s="91">
        <v>379800</v>
      </c>
      <c r="I751" s="91" t="s">
        <v>1210</v>
      </c>
      <c r="J751" s="91" t="s">
        <v>1356</v>
      </c>
      <c r="K751" s="84" t="s">
        <v>1138</v>
      </c>
      <c r="L751" s="84"/>
      <c r="M751" s="84"/>
      <c r="N751" s="86"/>
      <c r="O751" s="86"/>
      <c r="P751" s="86"/>
      <c r="Q751" s="86"/>
      <c r="R751" s="86"/>
    </row>
    <row r="752" ht="30" spans="1:18">
      <c r="A752" s="90">
        <v>750</v>
      </c>
      <c r="B752" s="91" t="s">
        <v>1782</v>
      </c>
      <c r="C752" s="91" t="s">
        <v>1894</v>
      </c>
      <c r="D752" s="91" t="s">
        <v>1897</v>
      </c>
      <c r="E752" s="91" t="s">
        <v>1896</v>
      </c>
      <c r="F752" s="91"/>
      <c r="G752" s="91"/>
      <c r="H752" s="91">
        <v>2806679</v>
      </c>
      <c r="I752" s="91" t="s">
        <v>1210</v>
      </c>
      <c r="J752" s="91" t="s">
        <v>1356</v>
      </c>
      <c r="K752" s="84" t="s">
        <v>1138</v>
      </c>
      <c r="L752" s="84"/>
      <c r="M752" s="84"/>
      <c r="N752" s="86"/>
      <c r="O752" s="86"/>
      <c r="P752" s="86"/>
      <c r="Q752" s="86"/>
      <c r="R752" s="86"/>
    </row>
    <row r="753" ht="30" spans="1:18">
      <c r="A753" s="90">
        <v>751</v>
      </c>
      <c r="B753" s="91" t="s">
        <v>1782</v>
      </c>
      <c r="C753" s="91" t="s">
        <v>1894</v>
      </c>
      <c r="D753" s="91" t="s">
        <v>1897</v>
      </c>
      <c r="E753" s="91" t="s">
        <v>1723</v>
      </c>
      <c r="F753" s="91"/>
      <c r="G753" s="91"/>
      <c r="H753" s="91">
        <v>379800</v>
      </c>
      <c r="I753" s="91" t="s">
        <v>1210</v>
      </c>
      <c r="J753" s="91" t="s">
        <v>1356</v>
      </c>
      <c r="K753" s="84" t="s">
        <v>1138</v>
      </c>
      <c r="L753" s="84"/>
      <c r="M753" s="84"/>
      <c r="N753" s="86"/>
      <c r="O753" s="86"/>
      <c r="P753" s="86"/>
      <c r="Q753" s="86"/>
      <c r="R753" s="86"/>
    </row>
    <row r="754" ht="30" spans="1:18">
      <c r="A754" s="90">
        <v>752</v>
      </c>
      <c r="B754" s="91" t="s">
        <v>1782</v>
      </c>
      <c r="C754" s="91" t="s">
        <v>1894</v>
      </c>
      <c r="D754" s="91" t="s">
        <v>1897</v>
      </c>
      <c r="E754" s="91" t="s">
        <v>1898</v>
      </c>
      <c r="F754" s="91"/>
      <c r="G754" s="91"/>
      <c r="H754" s="91">
        <v>257040</v>
      </c>
      <c r="I754" s="91" t="s">
        <v>1210</v>
      </c>
      <c r="J754" s="91" t="s">
        <v>1356</v>
      </c>
      <c r="K754" s="84" t="s">
        <v>1138</v>
      </c>
      <c r="L754" s="84"/>
      <c r="M754" s="84"/>
      <c r="N754" s="86"/>
      <c r="O754" s="86"/>
      <c r="P754" s="86"/>
      <c r="Q754" s="86"/>
      <c r="R754" s="86"/>
    </row>
    <row r="755" ht="45" spans="1:18">
      <c r="A755" s="90">
        <v>753</v>
      </c>
      <c r="B755" s="91" t="s">
        <v>1782</v>
      </c>
      <c r="C755" s="91" t="s">
        <v>1894</v>
      </c>
      <c r="D755" s="91" t="s">
        <v>1899</v>
      </c>
      <c r="E755" s="91" t="s">
        <v>1896</v>
      </c>
      <c r="F755" s="91"/>
      <c r="G755" s="91"/>
      <c r="H755" s="91">
        <v>318309</v>
      </c>
      <c r="I755" s="91" t="s">
        <v>1210</v>
      </c>
      <c r="J755" s="91" t="s">
        <v>1356</v>
      </c>
      <c r="K755" s="84" t="s">
        <v>1138</v>
      </c>
      <c r="L755" s="84"/>
      <c r="M755" s="84"/>
      <c r="N755" s="86"/>
      <c r="O755" s="86"/>
      <c r="P755" s="86"/>
      <c r="Q755" s="86"/>
      <c r="R755" s="86"/>
    </row>
    <row r="756" ht="30" spans="1:18">
      <c r="A756" s="90">
        <v>754</v>
      </c>
      <c r="B756" s="91" t="s">
        <v>1782</v>
      </c>
      <c r="C756" s="91" t="s">
        <v>1894</v>
      </c>
      <c r="D756" s="91" t="s">
        <v>1897</v>
      </c>
      <c r="E756" s="91" t="s">
        <v>1896</v>
      </c>
      <c r="F756" s="91"/>
      <c r="G756" s="91"/>
      <c r="H756" s="91">
        <v>2542849</v>
      </c>
      <c r="I756" s="91" t="s">
        <v>1210</v>
      </c>
      <c r="J756" s="91" t="s">
        <v>1356</v>
      </c>
      <c r="K756" s="84" t="s">
        <v>1138</v>
      </c>
      <c r="L756" s="84"/>
      <c r="M756" s="84"/>
      <c r="N756" s="86"/>
      <c r="O756" s="86"/>
      <c r="P756" s="86"/>
      <c r="Q756" s="86"/>
      <c r="R756" s="86"/>
    </row>
    <row r="757" ht="30" spans="1:18">
      <c r="A757" s="90">
        <v>755</v>
      </c>
      <c r="B757" s="91" t="s">
        <v>1782</v>
      </c>
      <c r="C757" s="91" t="s">
        <v>1894</v>
      </c>
      <c r="D757" s="91" t="s">
        <v>1897</v>
      </c>
      <c r="E757" s="91" t="s">
        <v>1723</v>
      </c>
      <c r="F757" s="91"/>
      <c r="G757" s="91"/>
      <c r="H757" s="91">
        <v>137140</v>
      </c>
      <c r="I757" s="91" t="s">
        <v>1210</v>
      </c>
      <c r="J757" s="91" t="s">
        <v>1356</v>
      </c>
      <c r="K757" s="84" t="s">
        <v>1138</v>
      </c>
      <c r="L757" s="84"/>
      <c r="M757" s="84"/>
      <c r="N757" s="86"/>
      <c r="O757" s="86"/>
      <c r="P757" s="86"/>
      <c r="Q757" s="86"/>
      <c r="R757" s="86"/>
    </row>
    <row r="758" ht="30" spans="1:18">
      <c r="A758" s="90">
        <v>756</v>
      </c>
      <c r="B758" s="91" t="s">
        <v>1782</v>
      </c>
      <c r="C758" s="91" t="s">
        <v>1894</v>
      </c>
      <c r="D758" s="91" t="s">
        <v>1897</v>
      </c>
      <c r="E758" s="91" t="s">
        <v>1900</v>
      </c>
      <c r="F758" s="91"/>
      <c r="G758" s="91"/>
      <c r="H758" s="91">
        <v>181031</v>
      </c>
      <c r="I758" s="91" t="s">
        <v>1210</v>
      </c>
      <c r="J758" s="91" t="s">
        <v>1356</v>
      </c>
      <c r="K758" s="84" t="s">
        <v>1138</v>
      </c>
      <c r="L758" s="84"/>
      <c r="M758" s="84"/>
      <c r="N758" s="86"/>
      <c r="O758" s="86"/>
      <c r="P758" s="86"/>
      <c r="Q758" s="86"/>
      <c r="R758" s="86"/>
    </row>
    <row r="759" ht="45" spans="1:18">
      <c r="A759" s="90">
        <v>757</v>
      </c>
      <c r="B759" s="91" t="s">
        <v>1782</v>
      </c>
      <c r="C759" s="91" t="s">
        <v>1894</v>
      </c>
      <c r="D759" s="91" t="s">
        <v>1901</v>
      </c>
      <c r="E759" s="91" t="s">
        <v>1896</v>
      </c>
      <c r="F759" s="91"/>
      <c r="G759" s="91"/>
      <c r="H759" s="91">
        <v>287402</v>
      </c>
      <c r="I759" s="91" t="s">
        <v>1210</v>
      </c>
      <c r="J759" s="91" t="s">
        <v>1356</v>
      </c>
      <c r="K759" s="84" t="s">
        <v>1138</v>
      </c>
      <c r="L759" s="84"/>
      <c r="M759" s="84"/>
      <c r="N759" s="86"/>
      <c r="O759" s="86"/>
      <c r="P759" s="86"/>
      <c r="Q759" s="86"/>
      <c r="R759" s="86"/>
    </row>
    <row r="760" ht="45" spans="1:18">
      <c r="A760" s="90">
        <v>758</v>
      </c>
      <c r="B760" s="91" t="s">
        <v>1782</v>
      </c>
      <c r="C760" s="91" t="s">
        <v>1894</v>
      </c>
      <c r="D760" s="91" t="s">
        <v>1902</v>
      </c>
      <c r="E760" s="91" t="s">
        <v>1896</v>
      </c>
      <c r="F760" s="91"/>
      <c r="G760" s="91"/>
      <c r="H760" s="91">
        <v>308744</v>
      </c>
      <c r="I760" s="91" t="s">
        <v>1210</v>
      </c>
      <c r="J760" s="91" t="s">
        <v>1356</v>
      </c>
      <c r="K760" s="84" t="s">
        <v>1138</v>
      </c>
      <c r="L760" s="84"/>
      <c r="M760" s="84"/>
      <c r="N760" s="86"/>
      <c r="O760" s="86"/>
      <c r="P760" s="86"/>
      <c r="Q760" s="86"/>
      <c r="R760" s="86"/>
    </row>
    <row r="761" ht="45" spans="1:18">
      <c r="A761" s="90">
        <v>759</v>
      </c>
      <c r="B761" s="91" t="s">
        <v>1782</v>
      </c>
      <c r="C761" s="91" t="s">
        <v>1894</v>
      </c>
      <c r="D761" s="91" t="s">
        <v>1902</v>
      </c>
      <c r="E761" s="91" t="s">
        <v>1896</v>
      </c>
      <c r="F761" s="91"/>
      <c r="G761" s="91"/>
      <c r="H761" s="91">
        <v>86383.2</v>
      </c>
      <c r="I761" s="91" t="s">
        <v>1210</v>
      </c>
      <c r="J761" s="91" t="s">
        <v>1356</v>
      </c>
      <c r="K761" s="84" t="s">
        <v>1138</v>
      </c>
      <c r="L761" s="84"/>
      <c r="M761" s="84"/>
      <c r="N761" s="86"/>
      <c r="O761" s="86"/>
      <c r="P761" s="86"/>
      <c r="Q761" s="86"/>
      <c r="R761" s="86"/>
    </row>
    <row r="762" ht="30" spans="1:18">
      <c r="A762" s="90">
        <v>760</v>
      </c>
      <c r="B762" s="91" t="s">
        <v>1782</v>
      </c>
      <c r="C762" s="91" t="s">
        <v>1894</v>
      </c>
      <c r="D762" s="91" t="s">
        <v>1897</v>
      </c>
      <c r="E762" s="91" t="s">
        <v>1896</v>
      </c>
      <c r="F762" s="91"/>
      <c r="G762" s="91"/>
      <c r="H762" s="91">
        <v>2566291</v>
      </c>
      <c r="I762" s="91" t="s">
        <v>1210</v>
      </c>
      <c r="J762" s="91" t="s">
        <v>1356</v>
      </c>
      <c r="K762" s="84" t="s">
        <v>1138</v>
      </c>
      <c r="L762" s="84"/>
      <c r="M762" s="84"/>
      <c r="N762" s="86"/>
      <c r="O762" s="86"/>
      <c r="P762" s="86"/>
      <c r="Q762" s="86"/>
      <c r="R762" s="86"/>
    </row>
    <row r="763" ht="30" spans="1:18">
      <c r="A763" s="90">
        <v>761</v>
      </c>
      <c r="B763" s="91" t="s">
        <v>1782</v>
      </c>
      <c r="C763" s="91" t="s">
        <v>1894</v>
      </c>
      <c r="D763" s="91" t="s">
        <v>1897</v>
      </c>
      <c r="E763" s="91" t="s">
        <v>1900</v>
      </c>
      <c r="F763" s="91"/>
      <c r="G763" s="91"/>
      <c r="H763" s="91">
        <v>116995</v>
      </c>
      <c r="I763" s="91" t="s">
        <v>1210</v>
      </c>
      <c r="J763" s="91" t="s">
        <v>1356</v>
      </c>
      <c r="K763" s="84" t="s">
        <v>1138</v>
      </c>
      <c r="L763" s="84"/>
      <c r="M763" s="84"/>
      <c r="N763" s="86"/>
      <c r="O763" s="86"/>
      <c r="P763" s="86"/>
      <c r="Q763" s="86"/>
      <c r="R763" s="86"/>
    </row>
    <row r="764" ht="30" spans="1:18">
      <c r="A764" s="90">
        <v>762</v>
      </c>
      <c r="B764" s="91" t="s">
        <v>1782</v>
      </c>
      <c r="C764" s="91" t="s">
        <v>1894</v>
      </c>
      <c r="D764" s="91" t="s">
        <v>1897</v>
      </c>
      <c r="E764" s="91" t="s">
        <v>1386</v>
      </c>
      <c r="F764" s="91"/>
      <c r="G764" s="91"/>
      <c r="H764" s="91">
        <v>30000</v>
      </c>
      <c r="I764" s="91" t="s">
        <v>1210</v>
      </c>
      <c r="J764" s="91" t="s">
        <v>1356</v>
      </c>
      <c r="K764" s="84" t="s">
        <v>1138</v>
      </c>
      <c r="L764" s="84"/>
      <c r="M764" s="84"/>
      <c r="N764" s="86"/>
      <c r="O764" s="86"/>
      <c r="P764" s="86"/>
      <c r="Q764" s="86"/>
      <c r="R764" s="86"/>
    </row>
    <row r="765" ht="30" spans="1:18">
      <c r="A765" s="90">
        <v>763</v>
      </c>
      <c r="B765" s="91" t="s">
        <v>1782</v>
      </c>
      <c r="C765" s="91" t="s">
        <v>1894</v>
      </c>
      <c r="D765" s="91" t="s">
        <v>1897</v>
      </c>
      <c r="E765" s="91" t="s">
        <v>1898</v>
      </c>
      <c r="F765" s="91"/>
      <c r="G765" s="91"/>
      <c r="H765" s="91">
        <v>233907</v>
      </c>
      <c r="I765" s="91" t="s">
        <v>1210</v>
      </c>
      <c r="J765" s="91" t="s">
        <v>1356</v>
      </c>
      <c r="K765" s="84" t="s">
        <v>1138</v>
      </c>
      <c r="L765" s="84"/>
      <c r="M765" s="84"/>
      <c r="N765" s="86"/>
      <c r="O765" s="86"/>
      <c r="P765" s="86"/>
      <c r="Q765" s="86"/>
      <c r="R765" s="86"/>
    </row>
    <row r="766" ht="30" spans="1:18">
      <c r="A766" s="90">
        <v>764</v>
      </c>
      <c r="B766" s="91" t="s">
        <v>1782</v>
      </c>
      <c r="C766" s="91" t="s">
        <v>1894</v>
      </c>
      <c r="D766" s="91" t="s">
        <v>1903</v>
      </c>
      <c r="E766" s="91" t="s">
        <v>1904</v>
      </c>
      <c r="F766" s="91" t="s">
        <v>918</v>
      </c>
      <c r="G766" s="91"/>
      <c r="H766" s="91">
        <v>1689005</v>
      </c>
      <c r="I766" s="91" t="s">
        <v>1210</v>
      </c>
      <c r="J766" s="91" t="s">
        <v>1164</v>
      </c>
      <c r="K766" s="84" t="s">
        <v>1138</v>
      </c>
      <c r="L766" s="84"/>
      <c r="M766" s="84"/>
      <c r="N766" s="86"/>
      <c r="O766" s="86"/>
      <c r="P766" s="86"/>
      <c r="Q766" s="86"/>
      <c r="R766" s="86"/>
    </row>
    <row r="767" ht="45" spans="1:18">
      <c r="A767" s="90">
        <v>765</v>
      </c>
      <c r="B767" s="91" t="s">
        <v>1782</v>
      </c>
      <c r="C767" s="91" t="s">
        <v>1894</v>
      </c>
      <c r="D767" s="91" t="s">
        <v>1905</v>
      </c>
      <c r="E767" s="91" t="s">
        <v>1906</v>
      </c>
      <c r="F767" s="91"/>
      <c r="G767" s="91"/>
      <c r="H767" s="91">
        <v>790875</v>
      </c>
      <c r="I767" s="91" t="s">
        <v>1137</v>
      </c>
      <c r="J767" s="91" t="s">
        <v>1164</v>
      </c>
      <c r="K767" s="84" t="s">
        <v>1138</v>
      </c>
      <c r="L767" s="84"/>
      <c r="M767" s="84"/>
      <c r="N767" s="86"/>
      <c r="O767" s="86"/>
      <c r="P767" s="86"/>
      <c r="Q767" s="86"/>
      <c r="R767" s="86"/>
    </row>
    <row r="768" ht="45" spans="1:18">
      <c r="A768" s="90">
        <v>766</v>
      </c>
      <c r="B768" s="91" t="s">
        <v>1782</v>
      </c>
      <c r="C768" s="91" t="s">
        <v>1817</v>
      </c>
      <c r="D768" s="91" t="s">
        <v>1818</v>
      </c>
      <c r="E768" s="91"/>
      <c r="F768" s="91" t="s">
        <v>537</v>
      </c>
      <c r="G768" s="91">
        <v>169.78</v>
      </c>
      <c r="H768" s="91">
        <v>3209394</v>
      </c>
      <c r="I768" s="91" t="s">
        <v>692</v>
      </c>
      <c r="J768" s="106" t="s">
        <v>507</v>
      </c>
      <c r="K768" s="84" t="s">
        <v>1661</v>
      </c>
      <c r="L768" s="84"/>
      <c r="M768" s="84"/>
      <c r="N768" s="86"/>
      <c r="O768" s="86"/>
      <c r="P768" s="86"/>
      <c r="Q768" s="86"/>
      <c r="R768" s="86"/>
    </row>
    <row r="769" ht="45" spans="1:18">
      <c r="A769" s="107" t="s">
        <v>1907</v>
      </c>
      <c r="B769" s="100" t="s">
        <v>1908</v>
      </c>
      <c r="C769" s="84"/>
      <c r="D769" s="107" t="s">
        <v>710</v>
      </c>
      <c r="E769" s="91" t="s">
        <v>1909</v>
      </c>
      <c r="F769" s="100" t="s">
        <v>537</v>
      </c>
      <c r="G769" s="100">
        <v>304.7</v>
      </c>
      <c r="H769" s="108">
        <v>3239256.76</v>
      </c>
      <c r="I769" s="100" t="s">
        <v>692</v>
      </c>
      <c r="J769" s="106" t="s">
        <v>507</v>
      </c>
      <c r="K769" s="84" t="s">
        <v>1245</v>
      </c>
      <c r="L769" s="84" t="s">
        <v>537</v>
      </c>
      <c r="M769" s="84"/>
      <c r="N769" s="86"/>
      <c r="O769" s="86"/>
      <c r="P769" s="86"/>
      <c r="Q769" s="86"/>
      <c r="R769" s="86"/>
    </row>
    <row r="770" ht="45" spans="1:18">
      <c r="A770" s="107" t="s">
        <v>1910</v>
      </c>
      <c r="B770" s="100" t="s">
        <v>1908</v>
      </c>
      <c r="C770" s="84"/>
      <c r="D770" s="107" t="s">
        <v>710</v>
      </c>
      <c r="E770" s="91" t="s">
        <v>1911</v>
      </c>
      <c r="F770" s="100" t="s">
        <v>537</v>
      </c>
      <c r="G770" s="100">
        <v>290.01</v>
      </c>
      <c r="H770" s="108">
        <v>3453345.67</v>
      </c>
      <c r="I770" s="100" t="s">
        <v>1210</v>
      </c>
      <c r="J770" s="106" t="s">
        <v>507</v>
      </c>
      <c r="K770" s="84" t="s">
        <v>1245</v>
      </c>
      <c r="L770" s="84" t="s">
        <v>537</v>
      </c>
      <c r="M770" s="84"/>
      <c r="N770" s="86"/>
      <c r="O770" s="86"/>
      <c r="P770" s="86"/>
      <c r="Q770" s="86"/>
      <c r="R770" s="86"/>
    </row>
    <row r="771" ht="60" spans="1:18">
      <c r="A771" s="107" t="s">
        <v>1912</v>
      </c>
      <c r="B771" s="100" t="s">
        <v>1908</v>
      </c>
      <c r="C771" s="84"/>
      <c r="D771" s="107" t="s">
        <v>710</v>
      </c>
      <c r="E771" s="91" t="s">
        <v>1913</v>
      </c>
      <c r="F771" s="100" t="s">
        <v>537</v>
      </c>
      <c r="G771" s="100">
        <v>290.01</v>
      </c>
      <c r="H771" s="108">
        <v>201235.89</v>
      </c>
      <c r="I771" s="100" t="s">
        <v>1210</v>
      </c>
      <c r="J771" s="106" t="s">
        <v>129</v>
      </c>
      <c r="K771" s="84" t="s">
        <v>1245</v>
      </c>
      <c r="L771" s="84" t="s">
        <v>537</v>
      </c>
      <c r="M771" s="84"/>
      <c r="N771" s="86"/>
      <c r="O771" s="86"/>
      <c r="P771" s="86"/>
      <c r="Q771" s="86"/>
      <c r="R771" s="86"/>
    </row>
    <row r="772" ht="60" spans="1:18">
      <c r="A772" s="107" t="s">
        <v>1914</v>
      </c>
      <c r="B772" s="100" t="s">
        <v>1908</v>
      </c>
      <c r="C772" s="84"/>
      <c r="D772" s="107" t="s">
        <v>710</v>
      </c>
      <c r="E772" s="91" t="s">
        <v>1915</v>
      </c>
      <c r="F772" s="100" t="s">
        <v>538</v>
      </c>
      <c r="G772" s="100">
        <v>470.05</v>
      </c>
      <c r="H772" s="108">
        <v>6997816</v>
      </c>
      <c r="I772" s="100" t="s">
        <v>1210</v>
      </c>
      <c r="J772" s="106" t="s">
        <v>507</v>
      </c>
      <c r="K772" s="84" t="s">
        <v>1661</v>
      </c>
      <c r="L772" s="84"/>
      <c r="M772" s="84"/>
      <c r="N772" s="86"/>
      <c r="O772" s="86"/>
      <c r="P772" s="86"/>
      <c r="Q772" s="86"/>
      <c r="R772" s="86"/>
    </row>
    <row r="773" ht="45" spans="1:18">
      <c r="A773" s="107" t="s">
        <v>1916</v>
      </c>
      <c r="B773" s="100" t="s">
        <v>1908</v>
      </c>
      <c r="C773" s="84"/>
      <c r="D773" s="107" t="s">
        <v>710</v>
      </c>
      <c r="E773" s="91" t="s">
        <v>1917</v>
      </c>
      <c r="F773" s="100" t="s">
        <v>538</v>
      </c>
      <c r="G773" s="100">
        <v>1395.86</v>
      </c>
      <c r="H773" s="109">
        <v>69068821.5</v>
      </c>
      <c r="I773" s="100" t="s">
        <v>1210</v>
      </c>
      <c r="J773" s="106" t="s">
        <v>507</v>
      </c>
      <c r="K773" s="84" t="s">
        <v>1661</v>
      </c>
      <c r="L773" s="84"/>
      <c r="M773" s="84"/>
      <c r="N773" s="86"/>
      <c r="O773" s="86"/>
      <c r="P773" s="86"/>
      <c r="Q773" s="86"/>
      <c r="R773" s="86"/>
    </row>
    <row r="774" ht="45" spans="1:18">
      <c r="A774" s="107" t="s">
        <v>1918</v>
      </c>
      <c r="B774" s="100" t="s">
        <v>1908</v>
      </c>
      <c r="C774" s="84"/>
      <c r="D774" s="107" t="s">
        <v>710</v>
      </c>
      <c r="E774" s="91" t="s">
        <v>1120</v>
      </c>
      <c r="F774" s="100" t="s">
        <v>537</v>
      </c>
      <c r="G774" s="100">
        <v>182.3</v>
      </c>
      <c r="H774" s="109">
        <v>5849714.17</v>
      </c>
      <c r="I774" s="100" t="s">
        <v>692</v>
      </c>
      <c r="J774" s="106" t="s">
        <v>507</v>
      </c>
      <c r="K774" s="84" t="s">
        <v>1661</v>
      </c>
      <c r="L774" s="84" t="s">
        <v>537</v>
      </c>
      <c r="M774" s="84"/>
      <c r="N774" s="86"/>
      <c r="O774" s="86"/>
      <c r="P774" s="86"/>
      <c r="Q774" s="86"/>
      <c r="R774" s="86"/>
    </row>
    <row r="775" ht="60" spans="1:18">
      <c r="A775" s="107" t="s">
        <v>1919</v>
      </c>
      <c r="B775" s="100" t="s">
        <v>1908</v>
      </c>
      <c r="C775" s="84"/>
      <c r="D775" s="107" t="s">
        <v>710</v>
      </c>
      <c r="E775" s="91" t="s">
        <v>1019</v>
      </c>
      <c r="F775" s="100" t="s">
        <v>537</v>
      </c>
      <c r="G775" s="100">
        <v>68.9</v>
      </c>
      <c r="H775" s="109">
        <v>1796277.72</v>
      </c>
      <c r="I775" s="100" t="s">
        <v>1210</v>
      </c>
      <c r="J775" s="106" t="s">
        <v>252</v>
      </c>
      <c r="K775" s="84" t="s">
        <v>1661</v>
      </c>
      <c r="L775" s="84" t="s">
        <v>537</v>
      </c>
      <c r="M775" s="84"/>
      <c r="N775" s="86"/>
      <c r="O775" s="86"/>
      <c r="P775" s="86"/>
      <c r="Q775" s="86"/>
      <c r="R775" s="86"/>
    </row>
    <row r="776" ht="60" spans="1:18">
      <c r="A776" s="107" t="s">
        <v>1920</v>
      </c>
      <c r="B776" s="100" t="s">
        <v>1908</v>
      </c>
      <c r="C776" s="84"/>
      <c r="D776" s="107" t="s">
        <v>710</v>
      </c>
      <c r="E776" s="91" t="s">
        <v>421</v>
      </c>
      <c r="F776" s="100" t="s">
        <v>537</v>
      </c>
      <c r="G776" s="100">
        <v>68.9</v>
      </c>
      <c r="H776" s="109">
        <v>1793100.72</v>
      </c>
      <c r="I776" s="100" t="s">
        <v>692</v>
      </c>
      <c r="J776" s="106" t="s">
        <v>252</v>
      </c>
      <c r="K776" s="84" t="s">
        <v>1661</v>
      </c>
      <c r="L776" s="84" t="s">
        <v>537</v>
      </c>
      <c r="M776" s="84"/>
      <c r="N776" s="86"/>
      <c r="O776" s="86"/>
      <c r="P776" s="86"/>
      <c r="Q776" s="86"/>
      <c r="R776" s="86"/>
    </row>
    <row r="777" ht="60" spans="1:18">
      <c r="A777" s="107" t="s">
        <v>1921</v>
      </c>
      <c r="B777" s="100" t="s">
        <v>1908</v>
      </c>
      <c r="C777" s="84"/>
      <c r="D777" s="107" t="s">
        <v>710</v>
      </c>
      <c r="E777" s="91" t="s">
        <v>521</v>
      </c>
      <c r="F777" s="100" t="s">
        <v>537</v>
      </c>
      <c r="G777" s="100">
        <v>85.26</v>
      </c>
      <c r="H777" s="109">
        <v>2252605.99</v>
      </c>
      <c r="I777" s="100" t="s">
        <v>692</v>
      </c>
      <c r="J777" s="106" t="s">
        <v>252</v>
      </c>
      <c r="K777" s="84" t="s">
        <v>1661</v>
      </c>
      <c r="L777" s="84" t="s">
        <v>537</v>
      </c>
      <c r="M777" s="84"/>
      <c r="N777" s="86"/>
      <c r="O777" s="86"/>
      <c r="P777" s="86"/>
      <c r="Q777" s="86"/>
      <c r="R777" s="86"/>
    </row>
    <row r="778" ht="60" spans="1:18">
      <c r="A778" s="107" t="s">
        <v>1922</v>
      </c>
      <c r="B778" s="100" t="s">
        <v>1908</v>
      </c>
      <c r="C778" s="84"/>
      <c r="D778" s="107" t="s">
        <v>710</v>
      </c>
      <c r="E778" s="91" t="s">
        <v>81</v>
      </c>
      <c r="F778" s="100" t="s">
        <v>537</v>
      </c>
      <c r="G778" s="100">
        <v>85.26</v>
      </c>
      <c r="H778" s="109">
        <v>2274277.25</v>
      </c>
      <c r="I778" s="100" t="s">
        <v>692</v>
      </c>
      <c r="J778" s="106" t="s">
        <v>252</v>
      </c>
      <c r="K778" s="84" t="s">
        <v>1661</v>
      </c>
      <c r="L778" s="84" t="s">
        <v>537</v>
      </c>
      <c r="M778" s="84"/>
      <c r="N778" s="86"/>
      <c r="O778" s="86"/>
      <c r="P778" s="86"/>
      <c r="Q778" s="86"/>
      <c r="R778" s="86"/>
    </row>
    <row r="779" ht="45" spans="1:18">
      <c r="A779" s="107" t="s">
        <v>1923</v>
      </c>
      <c r="B779" s="100" t="s">
        <v>1908</v>
      </c>
      <c r="C779" s="84"/>
      <c r="D779" s="107" t="s">
        <v>710</v>
      </c>
      <c r="E779" s="91" t="s">
        <v>1924</v>
      </c>
      <c r="F779" s="100" t="s">
        <v>538</v>
      </c>
      <c r="G779" s="100">
        <v>6651.1</v>
      </c>
      <c r="H779" s="109">
        <v>13823488</v>
      </c>
      <c r="I779" s="100" t="s">
        <v>692</v>
      </c>
      <c r="J779" s="106" t="s">
        <v>507</v>
      </c>
      <c r="K779" s="84" t="s">
        <v>1323</v>
      </c>
      <c r="L779" s="84"/>
      <c r="M779" s="84"/>
      <c r="N779" s="86"/>
      <c r="O779" s="86"/>
      <c r="P779" s="86"/>
      <c r="Q779" s="86"/>
      <c r="R779" s="86"/>
    </row>
    <row r="780" ht="60" spans="1:18">
      <c r="A780" s="107" t="s">
        <v>1925</v>
      </c>
      <c r="B780" s="100" t="s">
        <v>1908</v>
      </c>
      <c r="C780" s="84"/>
      <c r="D780" s="107" t="s">
        <v>710</v>
      </c>
      <c r="E780" s="91" t="s">
        <v>1926</v>
      </c>
      <c r="F780" s="100" t="s">
        <v>538</v>
      </c>
      <c r="G780" s="100">
        <v>3228</v>
      </c>
      <c r="H780" s="109">
        <v>26179895</v>
      </c>
      <c r="I780" s="100" t="s">
        <v>692</v>
      </c>
      <c r="J780" s="106" t="s">
        <v>507</v>
      </c>
      <c r="K780" s="84" t="s">
        <v>1661</v>
      </c>
      <c r="L780" s="84"/>
      <c r="M780" s="84"/>
      <c r="N780" s="86"/>
      <c r="O780" s="86"/>
      <c r="P780" s="86"/>
      <c r="Q780" s="86"/>
      <c r="R780" s="86"/>
    </row>
    <row r="781" ht="60" spans="1:18">
      <c r="A781" s="107" t="s">
        <v>1927</v>
      </c>
      <c r="B781" s="100" t="s">
        <v>1908</v>
      </c>
      <c r="C781" s="84"/>
      <c r="D781" s="107" t="s">
        <v>710</v>
      </c>
      <c r="E781" s="91" t="s">
        <v>1928</v>
      </c>
      <c r="F781" s="100" t="s">
        <v>538</v>
      </c>
      <c r="G781" s="100">
        <v>4347</v>
      </c>
      <c r="H781" s="109">
        <v>19549407.5</v>
      </c>
      <c r="I781" s="100" t="s">
        <v>692</v>
      </c>
      <c r="J781" s="106" t="s">
        <v>507</v>
      </c>
      <c r="K781" s="84" t="s">
        <v>1661</v>
      </c>
      <c r="L781" s="84"/>
      <c r="M781" s="84"/>
      <c r="N781" s="86"/>
      <c r="O781" s="86"/>
      <c r="P781" s="86"/>
      <c r="Q781" s="86"/>
      <c r="R781" s="86"/>
    </row>
    <row r="782" ht="75" spans="1:18">
      <c r="A782" s="107" t="s">
        <v>1929</v>
      </c>
      <c r="B782" s="100" t="s">
        <v>1908</v>
      </c>
      <c r="C782" s="84"/>
      <c r="D782" s="107" t="s">
        <v>710</v>
      </c>
      <c r="E782" s="91" t="s">
        <v>1930</v>
      </c>
      <c r="F782" s="100" t="s">
        <v>537</v>
      </c>
      <c r="G782" s="100">
        <v>769.41</v>
      </c>
      <c r="H782" s="109">
        <v>3598544.23</v>
      </c>
      <c r="I782" s="100" t="s">
        <v>692</v>
      </c>
      <c r="J782" s="106" t="s">
        <v>507</v>
      </c>
      <c r="K782" s="84" t="s">
        <v>1245</v>
      </c>
      <c r="L782" s="84"/>
      <c r="M782" s="84"/>
      <c r="N782" s="86"/>
      <c r="O782" s="86"/>
      <c r="P782" s="86"/>
      <c r="Q782" s="86"/>
      <c r="R782" s="86"/>
    </row>
    <row r="783" ht="30" spans="1:18">
      <c r="A783" s="107" t="s">
        <v>1931</v>
      </c>
      <c r="B783" s="100" t="s">
        <v>1908</v>
      </c>
      <c r="C783" s="84"/>
      <c r="D783" s="107" t="s">
        <v>1932</v>
      </c>
      <c r="E783" s="91" t="s">
        <v>1933</v>
      </c>
      <c r="F783" s="100" t="s">
        <v>537</v>
      </c>
      <c r="G783" s="100">
        <v>435.44</v>
      </c>
      <c r="H783" s="109">
        <v>3117526.29</v>
      </c>
      <c r="I783" s="100" t="s">
        <v>692</v>
      </c>
      <c r="J783" s="106" t="s">
        <v>252</v>
      </c>
      <c r="K783" s="84" t="s">
        <v>1245</v>
      </c>
      <c r="L783" s="84" t="s">
        <v>537</v>
      </c>
      <c r="M783" s="84"/>
      <c r="N783" s="86"/>
      <c r="O783" s="86"/>
      <c r="P783" s="86"/>
      <c r="Q783" s="86"/>
      <c r="R783" s="86"/>
    </row>
    <row r="784" ht="45" spans="1:18">
      <c r="A784" s="107" t="s">
        <v>1934</v>
      </c>
      <c r="B784" s="100" t="s">
        <v>1908</v>
      </c>
      <c r="C784" s="84"/>
      <c r="D784" s="107" t="s">
        <v>1935</v>
      </c>
      <c r="E784" s="91" t="s">
        <v>1936</v>
      </c>
      <c r="F784" s="100" t="s">
        <v>537</v>
      </c>
      <c r="G784" s="100">
        <v>350.4</v>
      </c>
      <c r="H784" s="109">
        <v>30403014.19</v>
      </c>
      <c r="I784" s="100" t="s">
        <v>1210</v>
      </c>
      <c r="J784" s="106" t="s">
        <v>507</v>
      </c>
      <c r="K784" s="84" t="s">
        <v>1661</v>
      </c>
      <c r="L784" s="84"/>
      <c r="M784" s="84"/>
      <c r="N784" s="86"/>
      <c r="O784" s="86"/>
      <c r="P784" s="86"/>
      <c r="Q784" s="86"/>
      <c r="R784" s="86"/>
    </row>
    <row r="785" ht="30" spans="1:18">
      <c r="A785" s="107" t="s">
        <v>1937</v>
      </c>
      <c r="B785" s="100" t="s">
        <v>1908</v>
      </c>
      <c r="C785" s="84"/>
      <c r="D785" s="107" t="s">
        <v>1012</v>
      </c>
      <c r="E785" s="91" t="s">
        <v>1021</v>
      </c>
      <c r="F785" s="100" t="s">
        <v>537</v>
      </c>
      <c r="G785" s="100">
        <v>1810.63</v>
      </c>
      <c r="H785" s="109">
        <v>21977709.83</v>
      </c>
      <c r="I785" s="100" t="s">
        <v>1210</v>
      </c>
      <c r="J785" s="106" t="s">
        <v>252</v>
      </c>
      <c r="K785" s="84" t="s">
        <v>1661</v>
      </c>
      <c r="L785" s="84" t="s">
        <v>537</v>
      </c>
      <c r="M785" s="84"/>
      <c r="N785" s="86"/>
      <c r="O785" s="86"/>
      <c r="P785" s="86"/>
      <c r="Q785" s="86"/>
      <c r="R785" s="86"/>
    </row>
    <row r="786" ht="45" spans="1:18">
      <c r="A786" s="107" t="s">
        <v>1938</v>
      </c>
      <c r="B786" s="100" t="s">
        <v>1908</v>
      </c>
      <c r="C786" s="84"/>
      <c r="D786" s="107" t="s">
        <v>1023</v>
      </c>
      <c r="E786" s="91" t="s">
        <v>1024</v>
      </c>
      <c r="F786" s="100" t="s">
        <v>537</v>
      </c>
      <c r="G786" s="100">
        <v>1822.24</v>
      </c>
      <c r="H786" s="109">
        <v>29070000</v>
      </c>
      <c r="I786" s="100" t="s">
        <v>1210</v>
      </c>
      <c r="J786" s="106" t="s">
        <v>252</v>
      </c>
      <c r="K786" s="84" t="s">
        <v>1661</v>
      </c>
      <c r="L786" s="84" t="s">
        <v>537</v>
      </c>
      <c r="M786" s="84"/>
      <c r="N786" s="86"/>
      <c r="O786" s="86"/>
      <c r="P786" s="86"/>
      <c r="Q786" s="86"/>
      <c r="R786" s="86"/>
    </row>
    <row r="787" ht="30" spans="1:18">
      <c r="A787" s="107" t="s">
        <v>1939</v>
      </c>
      <c r="B787" s="100" t="s">
        <v>1908</v>
      </c>
      <c r="C787" s="84"/>
      <c r="D787" s="107" t="s">
        <v>1015</v>
      </c>
      <c r="E787" s="91" t="s">
        <v>471</v>
      </c>
      <c r="F787" s="100" t="s">
        <v>537</v>
      </c>
      <c r="G787" s="100">
        <v>799.53</v>
      </c>
      <c r="H787" s="109">
        <v>12155672.02</v>
      </c>
      <c r="I787" s="100" t="s">
        <v>1210</v>
      </c>
      <c r="J787" s="106" t="s">
        <v>252</v>
      </c>
      <c r="K787" s="84" t="s">
        <v>1661</v>
      </c>
      <c r="L787" s="84" t="s">
        <v>537</v>
      </c>
      <c r="M787" s="84"/>
      <c r="N787" s="86"/>
      <c r="O787" s="86"/>
      <c r="P787" s="86"/>
      <c r="Q787" s="86"/>
      <c r="R787" s="86"/>
    </row>
    <row r="788" ht="45" spans="1:18">
      <c r="A788" s="107" t="s">
        <v>1940</v>
      </c>
      <c r="B788" s="100" t="s">
        <v>1908</v>
      </c>
      <c r="C788" s="84"/>
      <c r="D788" s="107" t="s">
        <v>1016</v>
      </c>
      <c r="E788" s="91" t="s">
        <v>1017</v>
      </c>
      <c r="F788" s="100" t="s">
        <v>538</v>
      </c>
      <c r="G788" s="100">
        <v>722.26</v>
      </c>
      <c r="H788" s="109">
        <v>3483837.25</v>
      </c>
      <c r="I788" s="100" t="s">
        <v>1210</v>
      </c>
      <c r="J788" s="106" t="s">
        <v>252</v>
      </c>
      <c r="K788" s="84" t="s">
        <v>1661</v>
      </c>
      <c r="L788" s="84" t="s">
        <v>537</v>
      </c>
      <c r="M788" s="84"/>
      <c r="N788" s="86"/>
      <c r="O788" s="86"/>
      <c r="P788" s="86"/>
      <c r="Q788" s="86"/>
      <c r="R788" s="86"/>
    </row>
    <row r="789" ht="45" spans="1:18">
      <c r="A789" s="107" t="s">
        <v>1941</v>
      </c>
      <c r="B789" s="100" t="s">
        <v>1908</v>
      </c>
      <c r="C789" s="84"/>
      <c r="D789" s="107" t="s">
        <v>1006</v>
      </c>
      <c r="E789" s="91" t="s">
        <v>1010</v>
      </c>
      <c r="F789" s="100" t="s">
        <v>537</v>
      </c>
      <c r="G789" s="100">
        <v>461.94</v>
      </c>
      <c r="H789" s="109">
        <v>2228177.91</v>
      </c>
      <c r="I789" s="100" t="s">
        <v>1210</v>
      </c>
      <c r="J789" s="106" t="s">
        <v>252</v>
      </c>
      <c r="K789" s="84" t="s">
        <v>1661</v>
      </c>
      <c r="L789" s="84" t="s">
        <v>537</v>
      </c>
      <c r="M789" s="84"/>
      <c r="N789" s="86"/>
      <c r="O789" s="86"/>
      <c r="P789" s="86"/>
      <c r="Q789" s="86"/>
      <c r="R789" s="86"/>
    </row>
    <row r="790" ht="45" spans="1:18">
      <c r="A790" s="107" t="s">
        <v>1942</v>
      </c>
      <c r="B790" s="100" t="s">
        <v>1908</v>
      </c>
      <c r="C790" s="84"/>
      <c r="D790" s="107" t="s">
        <v>1006</v>
      </c>
      <c r="E790" s="91" t="s">
        <v>1007</v>
      </c>
      <c r="F790" s="100" t="s">
        <v>537</v>
      </c>
      <c r="G790" s="100">
        <v>524.83</v>
      </c>
      <c r="H790" s="109">
        <v>2531529.23</v>
      </c>
      <c r="I790" s="100" t="s">
        <v>1210</v>
      </c>
      <c r="J790" s="106" t="s">
        <v>252</v>
      </c>
      <c r="K790" s="84" t="s">
        <v>1661</v>
      </c>
      <c r="L790" s="84" t="s">
        <v>537</v>
      </c>
      <c r="M790" s="84"/>
      <c r="N790" s="86"/>
      <c r="O790" s="86"/>
      <c r="P790" s="86"/>
      <c r="Q790" s="86"/>
      <c r="R790" s="86"/>
    </row>
    <row r="791" ht="30" spans="1:18">
      <c r="A791" s="107" t="s">
        <v>1943</v>
      </c>
      <c r="B791" s="100" t="s">
        <v>1908</v>
      </c>
      <c r="C791" s="84"/>
      <c r="D791" s="107" t="s">
        <v>1012</v>
      </c>
      <c r="E791" s="91" t="s">
        <v>1944</v>
      </c>
      <c r="F791" s="100" t="s">
        <v>537</v>
      </c>
      <c r="G791" s="100">
        <v>800</v>
      </c>
      <c r="H791" s="109">
        <v>9790839.76</v>
      </c>
      <c r="I791" s="100" t="s">
        <v>1210</v>
      </c>
      <c r="J791" s="106" t="s">
        <v>252</v>
      </c>
      <c r="K791" s="84" t="s">
        <v>1661</v>
      </c>
      <c r="L791" s="84" t="s">
        <v>537</v>
      </c>
      <c r="M791" s="84"/>
      <c r="N791" s="86"/>
      <c r="O791" s="86"/>
      <c r="P791" s="86"/>
      <c r="Q791" s="86"/>
      <c r="R791" s="86"/>
    </row>
    <row r="792" ht="30" spans="1:18">
      <c r="A792" s="107" t="s">
        <v>1945</v>
      </c>
      <c r="B792" s="100" t="s">
        <v>1908</v>
      </c>
      <c r="C792" s="84"/>
      <c r="D792" s="107" t="s">
        <v>1012</v>
      </c>
      <c r="E792" s="91" t="s">
        <v>1946</v>
      </c>
      <c r="F792" s="100" t="s">
        <v>537</v>
      </c>
      <c r="G792" s="100">
        <v>910.22</v>
      </c>
      <c r="H792" s="109">
        <v>11139772.71</v>
      </c>
      <c r="I792" s="100" t="s">
        <v>1210</v>
      </c>
      <c r="J792" s="106" t="s">
        <v>252</v>
      </c>
      <c r="K792" s="84" t="s">
        <v>1661</v>
      </c>
      <c r="L792" s="84" t="s">
        <v>537</v>
      </c>
      <c r="M792" s="84"/>
      <c r="N792" s="86"/>
      <c r="O792" s="86"/>
      <c r="P792" s="86"/>
      <c r="Q792" s="86"/>
      <c r="R792" s="86"/>
    </row>
    <row r="793" ht="45" spans="1:18">
      <c r="A793" s="107" t="s">
        <v>1947</v>
      </c>
      <c r="B793" s="100" t="s">
        <v>1908</v>
      </c>
      <c r="C793" s="84"/>
      <c r="D793" s="107" t="s">
        <v>1006</v>
      </c>
      <c r="E793" s="91" t="s">
        <v>1948</v>
      </c>
      <c r="F793" s="100" t="s">
        <v>537</v>
      </c>
      <c r="G793" s="100">
        <v>1691.11</v>
      </c>
      <c r="H793" s="109">
        <v>14655920.7</v>
      </c>
      <c r="I793" s="100" t="s">
        <v>692</v>
      </c>
      <c r="J793" s="106" t="s">
        <v>252</v>
      </c>
      <c r="K793" s="84" t="s">
        <v>1661</v>
      </c>
      <c r="L793" s="84" t="s">
        <v>537</v>
      </c>
      <c r="M793" s="84"/>
      <c r="N793" s="86"/>
      <c r="O793" s="86"/>
      <c r="P793" s="86"/>
      <c r="Q793" s="86"/>
      <c r="R793" s="86"/>
    </row>
    <row r="794" ht="30" spans="1:18">
      <c r="A794" s="107" t="s">
        <v>1949</v>
      </c>
      <c r="B794" s="100" t="s">
        <v>1908</v>
      </c>
      <c r="C794" s="84"/>
      <c r="D794" s="107" t="s">
        <v>1012</v>
      </c>
      <c r="E794" s="91" t="s">
        <v>1013</v>
      </c>
      <c r="F794" s="100" t="s">
        <v>537</v>
      </c>
      <c r="G794" s="100">
        <v>292.28</v>
      </c>
      <c r="H794" s="109">
        <v>1960548.1</v>
      </c>
      <c r="I794" s="100" t="s">
        <v>1210</v>
      </c>
      <c r="J794" s="106" t="s">
        <v>252</v>
      </c>
      <c r="K794" s="84" t="s">
        <v>1661</v>
      </c>
      <c r="L794" s="84" t="s">
        <v>537</v>
      </c>
      <c r="M794" s="84"/>
      <c r="N794" s="86"/>
      <c r="O794" s="86"/>
      <c r="P794" s="86"/>
      <c r="Q794" s="86"/>
      <c r="R794" s="86"/>
    </row>
    <row r="795" ht="45" spans="1:18">
      <c r="A795" s="84"/>
      <c r="B795" s="110" t="s">
        <v>1908</v>
      </c>
      <c r="C795" s="84"/>
      <c r="D795" s="107" t="s">
        <v>1023</v>
      </c>
      <c r="E795" s="107" t="s">
        <v>1950</v>
      </c>
      <c r="F795" s="110" t="s">
        <v>537</v>
      </c>
      <c r="G795" s="97">
        <v>1710.93</v>
      </c>
      <c r="H795" s="99">
        <v>44320295.3</v>
      </c>
      <c r="I795" s="111" t="s">
        <v>692</v>
      </c>
      <c r="J795" s="112" t="s">
        <v>252</v>
      </c>
      <c r="K795" s="84" t="s">
        <v>1661</v>
      </c>
      <c r="L795" s="84" t="s">
        <v>537</v>
      </c>
      <c r="M795" s="84" t="s">
        <v>1951</v>
      </c>
      <c r="N795" s="86"/>
      <c r="O795" s="86"/>
      <c r="P795" s="86"/>
      <c r="Q795" s="86"/>
      <c r="R795" s="86"/>
    </row>
    <row r="796" ht="34.8" spans="1:18">
      <c r="A796" s="84"/>
      <c r="B796" s="110" t="s">
        <v>1908</v>
      </c>
      <c r="C796" s="84"/>
      <c r="D796" s="113" t="s">
        <v>1952</v>
      </c>
      <c r="E796" s="114" t="s">
        <v>1953</v>
      </c>
      <c r="F796" s="110" t="s">
        <v>537</v>
      </c>
      <c r="G796" s="97">
        <v>41.54</v>
      </c>
      <c r="H796" s="57">
        <v>157600</v>
      </c>
      <c r="I796" s="110" t="s">
        <v>692</v>
      </c>
      <c r="J796" s="112" t="s">
        <v>129</v>
      </c>
      <c r="K796" s="84" t="s">
        <v>1661</v>
      </c>
      <c r="L796" s="84" t="s">
        <v>537</v>
      </c>
      <c r="M796" s="84" t="s">
        <v>1951</v>
      </c>
      <c r="N796" s="86"/>
      <c r="O796" s="86"/>
      <c r="P796" s="86"/>
      <c r="Q796" s="86"/>
      <c r="R796" s="86"/>
    </row>
    <row r="797" ht="52.2" spans="1:18">
      <c r="A797" s="84"/>
      <c r="B797" s="110" t="s">
        <v>1908</v>
      </c>
      <c r="C797" s="84"/>
      <c r="D797" s="113" t="s">
        <v>1952</v>
      </c>
      <c r="E797" s="114" t="s">
        <v>1112</v>
      </c>
      <c r="F797" s="110" t="s">
        <v>537</v>
      </c>
      <c r="G797" s="115">
        <v>169.78</v>
      </c>
      <c r="H797" s="57">
        <v>3209394</v>
      </c>
      <c r="I797" s="110" t="s">
        <v>692</v>
      </c>
      <c r="J797" s="112" t="s">
        <v>507</v>
      </c>
      <c r="K797" s="84" t="s">
        <v>1661</v>
      </c>
      <c r="L797" s="84" t="s">
        <v>537</v>
      </c>
      <c r="M797" s="84" t="s">
        <v>1951</v>
      </c>
      <c r="N797" s="86"/>
      <c r="O797" s="86"/>
      <c r="P797" s="86"/>
      <c r="Q797" s="86"/>
      <c r="R797" s="86"/>
    </row>
    <row r="798" ht="41.4" spans="1:18">
      <c r="A798" s="84"/>
      <c r="B798" s="116" t="s">
        <v>634</v>
      </c>
      <c r="C798" s="117" t="s">
        <v>1954</v>
      </c>
      <c r="D798" s="106" t="s">
        <v>1955</v>
      </c>
      <c r="E798" s="106" t="s">
        <v>1956</v>
      </c>
      <c r="F798" s="117" t="s">
        <v>537</v>
      </c>
      <c r="G798" s="106">
        <v>222.87</v>
      </c>
      <c r="H798" s="117">
        <v>224396.27</v>
      </c>
      <c r="I798" s="117" t="s">
        <v>1210</v>
      </c>
      <c r="J798" s="84"/>
      <c r="K798" s="84"/>
      <c r="L798" s="84"/>
      <c r="M798" s="84" t="s">
        <v>1951</v>
      </c>
      <c r="N798" s="86"/>
      <c r="O798" s="86"/>
      <c r="P798" s="86"/>
      <c r="Q798" s="86"/>
      <c r="R798" s="86"/>
    </row>
    <row r="799" ht="41.4" spans="1:18">
      <c r="A799" s="84"/>
      <c r="B799" s="118" t="s">
        <v>634</v>
      </c>
      <c r="C799" s="106" t="s">
        <v>1954</v>
      </c>
      <c r="D799" s="106" t="s">
        <v>1955</v>
      </c>
      <c r="E799" s="106" t="s">
        <v>876</v>
      </c>
      <c r="F799" s="106" t="s">
        <v>537</v>
      </c>
      <c r="G799" s="106">
        <v>891.48</v>
      </c>
      <c r="H799" s="106">
        <v>4107014.51</v>
      </c>
      <c r="I799" s="106" t="s">
        <v>1210</v>
      </c>
      <c r="J799" s="84"/>
      <c r="K799" s="84"/>
      <c r="L799" s="84"/>
      <c r="M799" s="84" t="s">
        <v>1951</v>
      </c>
      <c r="N799" s="86"/>
      <c r="O799" s="86"/>
      <c r="P799" s="86"/>
      <c r="Q799" s="86"/>
      <c r="R799" s="86"/>
    </row>
    <row r="800" ht="41.4" spans="1:18">
      <c r="A800" s="84"/>
      <c r="B800" s="118" t="s">
        <v>634</v>
      </c>
      <c r="C800" s="106" t="s">
        <v>1954</v>
      </c>
      <c r="D800" s="106" t="s">
        <v>1955</v>
      </c>
      <c r="E800" s="106" t="s">
        <v>435</v>
      </c>
      <c r="F800" s="106" t="s">
        <v>537</v>
      </c>
      <c r="G800" s="106">
        <v>172.9</v>
      </c>
      <c r="H800" s="106">
        <v>1822680.69</v>
      </c>
      <c r="I800" s="106" t="s">
        <v>692</v>
      </c>
      <c r="J800" s="84" t="s">
        <v>507</v>
      </c>
      <c r="K800" s="84"/>
      <c r="L800" s="84" t="s">
        <v>537</v>
      </c>
      <c r="M800" s="84" t="s">
        <v>1951</v>
      </c>
      <c r="N800" s="86"/>
      <c r="O800" s="86"/>
      <c r="P800" s="86"/>
      <c r="Q800" s="86"/>
      <c r="R800" s="86"/>
    </row>
    <row r="801" ht="41.4" spans="1:18">
      <c r="A801" s="84"/>
      <c r="B801" s="118" t="s">
        <v>634</v>
      </c>
      <c r="C801" s="106" t="s">
        <v>1954</v>
      </c>
      <c r="D801" s="106" t="s">
        <v>1955</v>
      </c>
      <c r="E801" s="106" t="s">
        <v>903</v>
      </c>
      <c r="F801" s="106" t="s">
        <v>537</v>
      </c>
      <c r="G801" s="106">
        <v>380.56</v>
      </c>
      <c r="H801" s="106">
        <v>1364089.39</v>
      </c>
      <c r="I801" s="106" t="s">
        <v>1210</v>
      </c>
      <c r="J801" s="84"/>
      <c r="K801" s="84"/>
      <c r="L801" s="84"/>
      <c r="M801" s="84" t="s">
        <v>1951</v>
      </c>
      <c r="N801" s="86"/>
      <c r="O801" s="86"/>
      <c r="P801" s="86"/>
      <c r="Q801" s="86"/>
      <c r="R801" s="86"/>
    </row>
    <row r="802" ht="41.4" spans="1:18">
      <c r="A802" s="84"/>
      <c r="B802" s="118" t="s">
        <v>634</v>
      </c>
      <c r="C802" s="106" t="s">
        <v>1954</v>
      </c>
      <c r="D802" s="106" t="s">
        <v>1955</v>
      </c>
      <c r="E802" s="106" t="s">
        <v>1957</v>
      </c>
      <c r="F802" s="106" t="s">
        <v>537</v>
      </c>
      <c r="G802" s="106">
        <v>176.75</v>
      </c>
      <c r="H802" s="106">
        <v>4634683</v>
      </c>
      <c r="I802" s="106" t="s">
        <v>1210</v>
      </c>
      <c r="J802" s="84"/>
      <c r="K802" s="84"/>
      <c r="L802" s="84"/>
      <c r="M802" s="84" t="s">
        <v>1951</v>
      </c>
      <c r="N802" s="86"/>
      <c r="O802" s="86"/>
      <c r="P802" s="86"/>
      <c r="Q802" s="86"/>
      <c r="R802" s="86"/>
    </row>
    <row r="803" ht="41.4" spans="1:18">
      <c r="A803" s="84"/>
      <c r="B803" s="118" t="s">
        <v>634</v>
      </c>
      <c r="C803" s="106" t="s">
        <v>1954</v>
      </c>
      <c r="D803" s="106" t="s">
        <v>1955</v>
      </c>
      <c r="E803" s="106" t="s">
        <v>427</v>
      </c>
      <c r="F803" s="106" t="s">
        <v>537</v>
      </c>
      <c r="G803" s="106">
        <v>144.83</v>
      </c>
      <c r="H803" s="106">
        <v>2161703.32</v>
      </c>
      <c r="I803" s="106" t="s">
        <v>692</v>
      </c>
      <c r="J803" s="84" t="s">
        <v>507</v>
      </c>
      <c r="K803" s="84"/>
      <c r="L803" s="84" t="s">
        <v>537</v>
      </c>
      <c r="M803" s="84" t="s">
        <v>1951</v>
      </c>
      <c r="N803" s="86"/>
      <c r="O803" s="86"/>
      <c r="P803" s="86"/>
      <c r="Q803" s="86"/>
      <c r="R803" s="86"/>
    </row>
    <row r="804" ht="41.4" spans="1:18">
      <c r="A804" s="84"/>
      <c r="B804" s="118" t="s">
        <v>634</v>
      </c>
      <c r="C804" s="106" t="s">
        <v>1954</v>
      </c>
      <c r="D804" s="106" t="s">
        <v>1955</v>
      </c>
      <c r="E804" s="106" t="s">
        <v>425</v>
      </c>
      <c r="F804" s="106" t="s">
        <v>537</v>
      </c>
      <c r="G804" s="106">
        <v>148.13</v>
      </c>
      <c r="H804" s="106">
        <v>2210946.4</v>
      </c>
      <c r="I804" s="106" t="s">
        <v>692</v>
      </c>
      <c r="J804" s="84" t="s">
        <v>507</v>
      </c>
      <c r="K804" s="84"/>
      <c r="L804" s="84" t="s">
        <v>537</v>
      </c>
      <c r="M804" s="84" t="s">
        <v>1951</v>
      </c>
      <c r="N804" s="86"/>
      <c r="O804" s="86"/>
      <c r="P804" s="86"/>
      <c r="Q804" s="86"/>
      <c r="R804" s="86"/>
    </row>
    <row r="805" ht="41.4" spans="1:18">
      <c r="A805" s="84"/>
      <c r="B805" s="118" t="s">
        <v>634</v>
      </c>
      <c r="C805" s="106" t="s">
        <v>1954</v>
      </c>
      <c r="D805" s="106" t="s">
        <v>1955</v>
      </c>
      <c r="E805" s="106" t="s">
        <v>864</v>
      </c>
      <c r="F805" s="106" t="s">
        <v>537</v>
      </c>
      <c r="G805" s="106">
        <v>197</v>
      </c>
      <c r="H805" s="106">
        <v>235589.94</v>
      </c>
      <c r="I805" s="106" t="s">
        <v>1210</v>
      </c>
      <c r="J805" s="84"/>
      <c r="K805" s="84"/>
      <c r="L805" s="84"/>
      <c r="M805" s="84" t="s">
        <v>1951</v>
      </c>
      <c r="N805" s="86"/>
      <c r="O805" s="86"/>
      <c r="P805" s="86"/>
      <c r="Q805" s="86"/>
      <c r="R805" s="86"/>
    </row>
    <row r="806" ht="41.4" spans="1:18">
      <c r="A806" s="84"/>
      <c r="B806" s="118" t="s">
        <v>634</v>
      </c>
      <c r="C806" s="106" t="s">
        <v>1954</v>
      </c>
      <c r="D806" s="106" t="s">
        <v>1955</v>
      </c>
      <c r="E806" s="106" t="s">
        <v>1001</v>
      </c>
      <c r="F806" s="106" t="s">
        <v>537</v>
      </c>
      <c r="G806" s="106">
        <v>320.11</v>
      </c>
      <c r="H806" s="106">
        <v>245613</v>
      </c>
      <c r="I806" s="106" t="s">
        <v>1210</v>
      </c>
      <c r="J806" s="84"/>
      <c r="K806" s="84"/>
      <c r="L806" s="84"/>
      <c r="M806" s="84" t="s">
        <v>1951</v>
      </c>
      <c r="N806" s="86"/>
      <c r="O806" s="86"/>
      <c r="P806" s="86"/>
      <c r="Q806" s="86"/>
      <c r="R806" s="86"/>
    </row>
    <row r="807" ht="41.4" spans="1:18">
      <c r="A807" s="84"/>
      <c r="B807" s="118" t="s">
        <v>634</v>
      </c>
      <c r="C807" s="106" t="s">
        <v>1954</v>
      </c>
      <c r="D807" s="106" t="s">
        <v>1955</v>
      </c>
      <c r="E807" s="106" t="s">
        <v>869</v>
      </c>
      <c r="F807" s="106" t="s">
        <v>537</v>
      </c>
      <c r="G807" s="106">
        <v>77</v>
      </c>
      <c r="H807" s="106">
        <v>602743.92</v>
      </c>
      <c r="I807" s="106" t="s">
        <v>1210</v>
      </c>
      <c r="J807" s="84"/>
      <c r="K807" s="84"/>
      <c r="L807" s="84"/>
      <c r="M807" s="84" t="s">
        <v>1951</v>
      </c>
      <c r="N807" s="86"/>
      <c r="O807" s="86"/>
      <c r="P807" s="86"/>
      <c r="Q807" s="86"/>
      <c r="R807" s="86"/>
    </row>
    <row r="808" ht="41.4" spans="1:18">
      <c r="A808" s="84"/>
      <c r="B808" s="118" t="s">
        <v>634</v>
      </c>
      <c r="C808" s="106" t="s">
        <v>1954</v>
      </c>
      <c r="D808" s="106" t="s">
        <v>1955</v>
      </c>
      <c r="E808" s="106" t="s">
        <v>871</v>
      </c>
      <c r="F808" s="106" t="s">
        <v>537</v>
      </c>
      <c r="G808" s="106">
        <v>288</v>
      </c>
      <c r="H808" s="106">
        <v>861847.39</v>
      </c>
      <c r="I808" s="106" t="s">
        <v>1210</v>
      </c>
      <c r="J808" s="84"/>
      <c r="K808" s="84"/>
      <c r="L808" s="84"/>
      <c r="M808" s="84" t="s">
        <v>1951</v>
      </c>
      <c r="N808" s="86"/>
      <c r="O808" s="86"/>
      <c r="P808" s="86"/>
      <c r="Q808" s="86"/>
      <c r="R808" s="86"/>
    </row>
    <row r="809" ht="41.4" spans="1:18">
      <c r="A809" s="84"/>
      <c r="B809" s="118" t="s">
        <v>634</v>
      </c>
      <c r="C809" s="106" t="s">
        <v>1954</v>
      </c>
      <c r="D809" s="106" t="s">
        <v>1955</v>
      </c>
      <c r="E809" s="106" t="s">
        <v>525</v>
      </c>
      <c r="F809" s="106" t="s">
        <v>537</v>
      </c>
      <c r="G809" s="106">
        <v>342.76</v>
      </c>
      <c r="H809" s="106">
        <v>1154512.12</v>
      </c>
      <c r="I809" s="106" t="s">
        <v>692</v>
      </c>
      <c r="J809" s="84" t="s">
        <v>507</v>
      </c>
      <c r="K809" s="84"/>
      <c r="L809" s="84" t="s">
        <v>537</v>
      </c>
      <c r="M809" s="84" t="s">
        <v>1951</v>
      </c>
      <c r="N809" s="86"/>
      <c r="O809" s="86"/>
      <c r="P809" s="86"/>
      <c r="Q809" s="86"/>
      <c r="R809" s="86"/>
    </row>
    <row r="810" ht="41.4" spans="1:18">
      <c r="A810" s="84"/>
      <c r="B810" s="118" t="s">
        <v>634</v>
      </c>
      <c r="C810" s="106" t="s">
        <v>1954</v>
      </c>
      <c r="D810" s="106" t="s">
        <v>1955</v>
      </c>
      <c r="E810" s="106" t="s">
        <v>140</v>
      </c>
      <c r="F810" s="106" t="s">
        <v>537</v>
      </c>
      <c r="G810" s="106">
        <v>519.1</v>
      </c>
      <c r="H810" s="106">
        <v>1977006.86</v>
      </c>
      <c r="I810" s="106" t="s">
        <v>1210</v>
      </c>
      <c r="J810" s="84"/>
      <c r="K810" s="84"/>
      <c r="L810" s="84"/>
      <c r="M810" s="84" t="s">
        <v>1951</v>
      </c>
      <c r="N810" s="86"/>
      <c r="O810" s="86"/>
      <c r="P810" s="86"/>
      <c r="Q810" s="86"/>
      <c r="R810" s="86"/>
    </row>
    <row r="811" ht="41.4" spans="1:18">
      <c r="A811" s="84"/>
      <c r="B811" s="118" t="s">
        <v>634</v>
      </c>
      <c r="C811" s="106" t="s">
        <v>1954</v>
      </c>
      <c r="D811" s="106" t="s">
        <v>1955</v>
      </c>
      <c r="E811" s="106" t="s">
        <v>1003</v>
      </c>
      <c r="F811" s="106" t="s">
        <v>537</v>
      </c>
      <c r="G811" s="106">
        <v>1189.468</v>
      </c>
      <c r="H811" s="106">
        <v>2804542.7</v>
      </c>
      <c r="I811" s="106" t="s">
        <v>1210</v>
      </c>
      <c r="J811" s="84"/>
      <c r="K811" s="84"/>
      <c r="L811" s="84"/>
      <c r="M811" s="84" t="s">
        <v>1951</v>
      </c>
      <c r="N811" s="86"/>
      <c r="O811" s="86"/>
      <c r="P811" s="86"/>
      <c r="Q811" s="86"/>
      <c r="R811" s="86"/>
    </row>
    <row r="812" ht="41.4" spans="1:18">
      <c r="A812" s="84"/>
      <c r="B812" s="118" t="s">
        <v>634</v>
      </c>
      <c r="C812" s="106" t="s">
        <v>1954</v>
      </c>
      <c r="D812" s="106" t="s">
        <v>1955</v>
      </c>
      <c r="E812" s="106" t="s">
        <v>453</v>
      </c>
      <c r="F812" s="106" t="s">
        <v>537</v>
      </c>
      <c r="G812" s="106">
        <v>104.12</v>
      </c>
      <c r="H812" s="106">
        <v>745448.3</v>
      </c>
      <c r="I812" s="106" t="s">
        <v>692</v>
      </c>
      <c r="J812" s="84" t="s">
        <v>507</v>
      </c>
      <c r="K812" s="84"/>
      <c r="L812" s="84" t="s">
        <v>537</v>
      </c>
      <c r="M812" s="84" t="s">
        <v>1951</v>
      </c>
      <c r="N812" s="86"/>
      <c r="O812" s="86"/>
      <c r="P812" s="86"/>
      <c r="Q812" s="86"/>
      <c r="R812" s="86"/>
    </row>
    <row r="813" ht="41.4" spans="1:18">
      <c r="A813" s="84"/>
      <c r="B813" s="118" t="s">
        <v>634</v>
      </c>
      <c r="C813" s="106" t="s">
        <v>1954</v>
      </c>
      <c r="D813" s="106" t="s">
        <v>1955</v>
      </c>
      <c r="E813" s="106" t="s">
        <v>422</v>
      </c>
      <c r="F813" s="106" t="s">
        <v>537</v>
      </c>
      <c r="G813" s="106">
        <v>182.01</v>
      </c>
      <c r="H813" s="106">
        <v>2699411.91</v>
      </c>
      <c r="I813" s="106" t="s">
        <v>1210</v>
      </c>
      <c r="J813" s="84"/>
      <c r="K813" s="84"/>
      <c r="L813" s="84"/>
      <c r="M813" s="84" t="s">
        <v>1951</v>
      </c>
      <c r="N813" s="86"/>
      <c r="O813" s="86"/>
      <c r="P813" s="86"/>
      <c r="Q813" s="86"/>
      <c r="R813" s="86"/>
    </row>
    <row r="814" ht="41.4" spans="1:18">
      <c r="A814" s="84"/>
      <c r="B814" s="118" t="s">
        <v>634</v>
      </c>
      <c r="C814" s="106" t="s">
        <v>1954</v>
      </c>
      <c r="D814" s="106" t="s">
        <v>1955</v>
      </c>
      <c r="E814" s="106" t="s">
        <v>874</v>
      </c>
      <c r="F814" s="106" t="s">
        <v>537</v>
      </c>
      <c r="G814" s="106">
        <v>108.71</v>
      </c>
      <c r="H814" s="106">
        <v>1946304</v>
      </c>
      <c r="I814" s="106" t="s">
        <v>1210</v>
      </c>
      <c r="J814" s="84"/>
      <c r="K814" s="84"/>
      <c r="L814" s="84"/>
      <c r="M814" s="84" t="s">
        <v>1951</v>
      </c>
      <c r="N814" s="86"/>
      <c r="O814" s="86"/>
      <c r="P814" s="86"/>
      <c r="Q814" s="86"/>
      <c r="R814" s="86"/>
    </row>
    <row r="815" ht="41.4" spans="1:18">
      <c r="A815" s="84"/>
      <c r="B815" s="118" t="s">
        <v>634</v>
      </c>
      <c r="C815" s="106" t="s">
        <v>1954</v>
      </c>
      <c r="D815" s="106" t="s">
        <v>1955</v>
      </c>
      <c r="E815" s="106" t="s">
        <v>1958</v>
      </c>
      <c r="F815" s="106" t="s">
        <v>537</v>
      </c>
      <c r="G815" s="106">
        <v>192.7</v>
      </c>
      <c r="H815" s="106">
        <v>5052868.71</v>
      </c>
      <c r="I815" s="106" t="s">
        <v>1210</v>
      </c>
      <c r="J815" s="84"/>
      <c r="K815" s="84"/>
      <c r="L815" s="84"/>
      <c r="M815" s="84" t="s">
        <v>1951</v>
      </c>
      <c r="N815" s="86"/>
      <c r="O815" s="86"/>
      <c r="P815" s="86"/>
      <c r="Q815" s="86"/>
      <c r="R815" s="86"/>
    </row>
    <row r="816" ht="41.4" spans="1:18">
      <c r="A816" s="84"/>
      <c r="B816" s="118" t="s">
        <v>634</v>
      </c>
      <c r="C816" s="106" t="s">
        <v>1954</v>
      </c>
      <c r="D816" s="106" t="s">
        <v>1955</v>
      </c>
      <c r="E816" s="106" t="s">
        <v>884</v>
      </c>
      <c r="F816" s="106" t="s">
        <v>537</v>
      </c>
      <c r="G816" s="106">
        <v>158.57</v>
      </c>
      <c r="H816" s="106">
        <v>1992163.5</v>
      </c>
      <c r="I816" s="106" t="s">
        <v>1210</v>
      </c>
      <c r="J816" s="84"/>
      <c r="K816" s="84"/>
      <c r="L816" s="84"/>
      <c r="M816" s="84" t="s">
        <v>1951</v>
      </c>
      <c r="N816" s="86"/>
      <c r="O816" s="86"/>
      <c r="P816" s="86"/>
      <c r="Q816" s="86"/>
      <c r="R816" s="86"/>
    </row>
    <row r="817" ht="41.4" spans="1:18">
      <c r="A817" s="84"/>
      <c r="B817" s="118" t="s">
        <v>634</v>
      </c>
      <c r="C817" s="106" t="s">
        <v>1954</v>
      </c>
      <c r="D817" s="106" t="s">
        <v>1955</v>
      </c>
      <c r="E817" s="106" t="s">
        <v>1959</v>
      </c>
      <c r="F817" s="106" t="s">
        <v>537</v>
      </c>
      <c r="G817" s="106">
        <v>180.93</v>
      </c>
      <c r="H817" s="106">
        <v>2272781.5</v>
      </c>
      <c r="I817" s="106" t="s">
        <v>1210</v>
      </c>
      <c r="J817" s="84"/>
      <c r="K817" s="84"/>
      <c r="L817" s="84"/>
      <c r="M817" s="84" t="s">
        <v>1951</v>
      </c>
      <c r="N817" s="86"/>
      <c r="O817" s="86"/>
      <c r="P817" s="86"/>
      <c r="Q817" s="86"/>
      <c r="R817" s="86"/>
    </row>
    <row r="818" ht="41.4" spans="1:18">
      <c r="A818" s="84"/>
      <c r="B818" s="118" t="s">
        <v>634</v>
      </c>
      <c r="C818" s="106" t="s">
        <v>1954</v>
      </c>
      <c r="D818" s="106" t="s">
        <v>1955</v>
      </c>
      <c r="E818" s="106" t="s">
        <v>886</v>
      </c>
      <c r="F818" s="106" t="s">
        <v>537</v>
      </c>
      <c r="G818" s="106">
        <v>176.06</v>
      </c>
      <c r="H818" s="106">
        <v>2211663</v>
      </c>
      <c r="I818" s="106" t="s">
        <v>1210</v>
      </c>
      <c r="J818" s="84"/>
      <c r="K818" s="84"/>
      <c r="L818" s="84"/>
      <c r="M818" s="84" t="s">
        <v>1951</v>
      </c>
      <c r="N818" s="86"/>
      <c r="O818" s="86"/>
      <c r="P818" s="86"/>
      <c r="Q818" s="86"/>
      <c r="R818" s="86"/>
    </row>
    <row r="819" ht="41.4" spans="1:18">
      <c r="A819" s="84"/>
      <c r="B819" s="118" t="s">
        <v>634</v>
      </c>
      <c r="C819" s="106" t="s">
        <v>1954</v>
      </c>
      <c r="D819" s="106" t="s">
        <v>1955</v>
      </c>
      <c r="E819" s="106" t="s">
        <v>1960</v>
      </c>
      <c r="F819" s="106" t="s">
        <v>537</v>
      </c>
      <c r="G819" s="106">
        <v>159.93</v>
      </c>
      <c r="H819" s="106">
        <v>2009231.5</v>
      </c>
      <c r="I819" s="106" t="s">
        <v>1210</v>
      </c>
      <c r="J819" s="84"/>
      <c r="K819" s="84"/>
      <c r="L819" s="84"/>
      <c r="M819" s="84" t="s">
        <v>1951</v>
      </c>
      <c r="N819" s="86"/>
      <c r="O819" s="86"/>
      <c r="P819" s="86"/>
      <c r="Q819" s="86"/>
      <c r="R819" s="86"/>
    </row>
    <row r="820" ht="41.4" spans="1:18">
      <c r="A820" s="84"/>
      <c r="B820" s="118" t="s">
        <v>634</v>
      </c>
      <c r="C820" s="106" t="s">
        <v>1954</v>
      </c>
      <c r="D820" s="106" t="s">
        <v>1955</v>
      </c>
      <c r="E820" s="106" t="s">
        <v>1961</v>
      </c>
      <c r="F820" s="106" t="s">
        <v>537</v>
      </c>
      <c r="G820" s="106">
        <v>223.24</v>
      </c>
      <c r="H820" s="106">
        <v>3172984.54</v>
      </c>
      <c r="I820" s="106" t="s">
        <v>1210</v>
      </c>
      <c r="J820" s="84"/>
      <c r="K820" s="84"/>
      <c r="L820" s="84"/>
      <c r="M820" s="84" t="s">
        <v>1951</v>
      </c>
      <c r="N820" s="86"/>
      <c r="O820" s="86"/>
      <c r="P820" s="86"/>
      <c r="Q820" s="86"/>
      <c r="R820" s="86"/>
    </row>
    <row r="821" ht="41.4" spans="1:18">
      <c r="A821" s="84"/>
      <c r="B821" s="118" t="s">
        <v>634</v>
      </c>
      <c r="C821" s="106" t="s">
        <v>1954</v>
      </c>
      <c r="D821" s="106" t="s">
        <v>1955</v>
      </c>
      <c r="E821" s="106" t="s">
        <v>1962</v>
      </c>
      <c r="F821" s="106" t="s">
        <v>537</v>
      </c>
      <c r="G821" s="106">
        <v>249.21</v>
      </c>
      <c r="H821" s="106">
        <v>2187127.92</v>
      </c>
      <c r="I821" s="106" t="s">
        <v>1210</v>
      </c>
      <c r="J821" s="84"/>
      <c r="K821" s="84"/>
      <c r="L821" s="84"/>
      <c r="M821" s="84" t="s">
        <v>1951</v>
      </c>
      <c r="N821" s="86"/>
      <c r="O821" s="86"/>
      <c r="P821" s="86"/>
      <c r="Q821" s="86"/>
      <c r="R821" s="86"/>
    </row>
    <row r="822" ht="41.4" spans="1:18">
      <c r="A822" s="84"/>
      <c r="B822" s="118" t="s">
        <v>634</v>
      </c>
      <c r="C822" s="106" t="s">
        <v>1954</v>
      </c>
      <c r="D822" s="106" t="s">
        <v>1955</v>
      </c>
      <c r="E822" s="106" t="s">
        <v>1963</v>
      </c>
      <c r="F822" s="106" t="s">
        <v>537</v>
      </c>
      <c r="G822" s="106">
        <v>113.54</v>
      </c>
      <c r="H822" s="106">
        <v>121529.46</v>
      </c>
      <c r="I822" s="106" t="s">
        <v>692</v>
      </c>
      <c r="J822" s="84"/>
      <c r="K822" s="84"/>
      <c r="L822" s="84"/>
      <c r="M822" s="84" t="s">
        <v>1951</v>
      </c>
      <c r="N822" s="86"/>
      <c r="O822" s="86"/>
      <c r="P822" s="86"/>
      <c r="Q822" s="86"/>
      <c r="R822" s="86"/>
    </row>
    <row r="823" ht="41.4" spans="1:18">
      <c r="A823" s="84"/>
      <c r="B823" s="118" t="s">
        <v>634</v>
      </c>
      <c r="C823" s="106" t="s">
        <v>1954</v>
      </c>
      <c r="D823" s="106" t="s">
        <v>1955</v>
      </c>
      <c r="E823" s="106" t="s">
        <v>1964</v>
      </c>
      <c r="F823" s="106" t="s">
        <v>537</v>
      </c>
      <c r="G823" s="106">
        <v>105.64</v>
      </c>
      <c r="H823" s="106">
        <v>42493.6</v>
      </c>
      <c r="I823" s="106" t="s">
        <v>692</v>
      </c>
      <c r="J823" s="84"/>
      <c r="K823" s="84"/>
      <c r="L823" s="84"/>
      <c r="M823" s="84" t="s">
        <v>1951</v>
      </c>
      <c r="N823" s="86"/>
      <c r="O823" s="86"/>
      <c r="P823" s="86"/>
      <c r="Q823" s="86"/>
      <c r="R823" s="86"/>
    </row>
    <row r="824" ht="41.4" spans="1:18">
      <c r="A824" s="84"/>
      <c r="B824" s="118" t="s">
        <v>634</v>
      </c>
      <c r="C824" s="106" t="s">
        <v>1954</v>
      </c>
      <c r="D824" s="106" t="s">
        <v>1955</v>
      </c>
      <c r="E824" s="106" t="s">
        <v>1965</v>
      </c>
      <c r="F824" s="106" t="s">
        <v>537</v>
      </c>
      <c r="G824" s="106">
        <v>193.25</v>
      </c>
      <c r="H824" s="106">
        <v>176675.98</v>
      </c>
      <c r="I824" s="106" t="s">
        <v>692</v>
      </c>
      <c r="J824" s="84"/>
      <c r="K824" s="84"/>
      <c r="L824" s="84"/>
      <c r="M824" s="84" t="s">
        <v>1951</v>
      </c>
      <c r="N824" s="86"/>
      <c r="O824" s="86"/>
      <c r="P824" s="86"/>
      <c r="Q824" s="86"/>
      <c r="R824" s="86"/>
    </row>
    <row r="825" ht="41.4" spans="1:18">
      <c r="A825" s="84"/>
      <c r="B825" s="118" t="s">
        <v>634</v>
      </c>
      <c r="C825" s="106" t="s">
        <v>1954</v>
      </c>
      <c r="D825" s="106" t="s">
        <v>1955</v>
      </c>
      <c r="E825" s="106" t="s">
        <v>1966</v>
      </c>
      <c r="F825" s="106" t="s">
        <v>537</v>
      </c>
      <c r="G825" s="106">
        <v>448.71</v>
      </c>
      <c r="H825" s="106">
        <v>463235.13</v>
      </c>
      <c r="I825" s="106" t="s">
        <v>692</v>
      </c>
      <c r="J825" s="84"/>
      <c r="K825" s="84"/>
      <c r="L825" s="84"/>
      <c r="M825" s="84" t="s">
        <v>1951</v>
      </c>
      <c r="N825" s="86"/>
      <c r="O825" s="86"/>
      <c r="P825" s="86"/>
      <c r="Q825" s="86"/>
      <c r="R825" s="86"/>
    </row>
    <row r="826" ht="41.4" spans="1:18">
      <c r="A826" s="84"/>
      <c r="B826" s="118" t="s">
        <v>634</v>
      </c>
      <c r="C826" s="106" t="s">
        <v>1954</v>
      </c>
      <c r="D826" s="106" t="s">
        <v>1955</v>
      </c>
      <c r="E826" s="106" t="s">
        <v>1967</v>
      </c>
      <c r="F826" s="106" t="s">
        <v>537</v>
      </c>
      <c r="G826" s="106">
        <v>364.54</v>
      </c>
      <c r="H826" s="106">
        <v>521253.74</v>
      </c>
      <c r="I826" s="106" t="s">
        <v>692</v>
      </c>
      <c r="J826" s="84"/>
      <c r="K826" s="84"/>
      <c r="L826" s="84"/>
      <c r="M826" s="84" t="s">
        <v>1951</v>
      </c>
      <c r="N826" s="86"/>
      <c r="O826" s="86"/>
      <c r="P826" s="86"/>
      <c r="Q826" s="86"/>
      <c r="R826" s="86"/>
    </row>
    <row r="827" ht="41.4" spans="1:18">
      <c r="A827" s="84"/>
      <c r="B827" s="118" t="s">
        <v>634</v>
      </c>
      <c r="C827" s="106" t="s">
        <v>1954</v>
      </c>
      <c r="D827" s="106" t="s">
        <v>1955</v>
      </c>
      <c r="E827" s="106" t="s">
        <v>1968</v>
      </c>
      <c r="F827" s="106" t="s">
        <v>537</v>
      </c>
      <c r="G827" s="106">
        <v>25.35</v>
      </c>
      <c r="H827" s="106">
        <v>21255.06</v>
      </c>
      <c r="I827" s="106" t="s">
        <v>692</v>
      </c>
      <c r="J827" s="84"/>
      <c r="K827" s="84"/>
      <c r="L827" s="84"/>
      <c r="M827" s="84" t="s">
        <v>1951</v>
      </c>
      <c r="N827" s="86"/>
      <c r="O827" s="86"/>
      <c r="P827" s="86"/>
      <c r="Q827" s="86"/>
      <c r="R827" s="86"/>
    </row>
    <row r="828" ht="41.4" spans="1:18">
      <c r="A828" s="84"/>
      <c r="B828" s="118" t="s">
        <v>634</v>
      </c>
      <c r="C828" s="106" t="s">
        <v>1954</v>
      </c>
      <c r="D828" s="106" t="s">
        <v>1955</v>
      </c>
      <c r="E828" s="106" t="s">
        <v>1969</v>
      </c>
      <c r="F828" s="106" t="s">
        <v>538</v>
      </c>
      <c r="G828" s="106">
        <v>19466.4</v>
      </c>
      <c r="H828" s="119">
        <v>9668622.61</v>
      </c>
      <c r="I828" s="118" t="s">
        <v>692</v>
      </c>
      <c r="J828" s="84"/>
      <c r="K828" s="84"/>
      <c r="L828" s="84"/>
      <c r="M828" s="84" t="s">
        <v>1951</v>
      </c>
      <c r="N828" s="86"/>
      <c r="O828" s="86"/>
      <c r="P828" s="86"/>
      <c r="Q828" s="86"/>
      <c r="R828" s="86"/>
    </row>
    <row r="829" ht="27.6" spans="1:18">
      <c r="A829" s="120"/>
      <c r="B829" s="121" t="s">
        <v>634</v>
      </c>
      <c r="C829" s="122" t="s">
        <v>1954</v>
      </c>
      <c r="D829" s="122" t="s">
        <v>893</v>
      </c>
      <c r="E829" s="122" t="s">
        <v>1970</v>
      </c>
      <c r="F829" s="122" t="s">
        <v>538</v>
      </c>
      <c r="G829" s="122">
        <v>87.94</v>
      </c>
      <c r="H829" s="123">
        <v>318665.5</v>
      </c>
      <c r="I829" s="122" t="s">
        <v>692</v>
      </c>
      <c r="J829" s="120" t="s">
        <v>507</v>
      </c>
      <c r="K829" s="120"/>
      <c r="L829" s="120" t="s">
        <v>537</v>
      </c>
      <c r="M829" s="120" t="s">
        <v>1951</v>
      </c>
      <c r="N829" s="124" t="s">
        <v>508</v>
      </c>
      <c r="O829" s="124"/>
      <c r="P829" s="124"/>
      <c r="Q829" s="124"/>
      <c r="R829" s="124"/>
    </row>
    <row r="830" ht="27.6" spans="1:18">
      <c r="A830" s="84"/>
      <c r="B830" s="118" t="s">
        <v>634</v>
      </c>
      <c r="C830" s="106" t="s">
        <v>1954</v>
      </c>
      <c r="D830" s="106" t="s">
        <v>893</v>
      </c>
      <c r="E830" s="106" t="s">
        <v>1971</v>
      </c>
      <c r="F830" s="106" t="s">
        <v>538</v>
      </c>
      <c r="G830" s="106">
        <v>87.94</v>
      </c>
      <c r="H830" s="106">
        <v>318665.5</v>
      </c>
      <c r="I830" s="106" t="s">
        <v>692</v>
      </c>
      <c r="J830" s="84" t="s">
        <v>507</v>
      </c>
      <c r="K830" s="84"/>
      <c r="L830" s="84" t="s">
        <v>537</v>
      </c>
      <c r="M830" s="84" t="s">
        <v>1951</v>
      </c>
      <c r="N830" s="86"/>
      <c r="O830" s="86"/>
      <c r="P830" s="86"/>
      <c r="Q830" s="86"/>
      <c r="R830" s="86"/>
    </row>
    <row r="831" ht="41.4" spans="1:18">
      <c r="A831" s="84"/>
      <c r="B831" s="118" t="s">
        <v>634</v>
      </c>
      <c r="C831" s="106" t="s">
        <v>1954</v>
      </c>
      <c r="D831" s="106" t="s">
        <v>893</v>
      </c>
      <c r="E831" s="106" t="s">
        <v>467</v>
      </c>
      <c r="F831" s="106" t="s">
        <v>538</v>
      </c>
      <c r="G831" s="106">
        <v>62.66</v>
      </c>
      <c r="H831" s="106">
        <v>206778</v>
      </c>
      <c r="I831" s="106" t="s">
        <v>692</v>
      </c>
      <c r="J831" s="84" t="s">
        <v>507</v>
      </c>
      <c r="K831" s="84"/>
      <c r="L831" s="84" t="s">
        <v>537</v>
      </c>
      <c r="M831" s="84" t="s">
        <v>1951</v>
      </c>
      <c r="N831" s="86"/>
      <c r="O831" s="86"/>
      <c r="P831" s="86"/>
      <c r="Q831" s="86"/>
      <c r="R831" s="86"/>
    </row>
    <row r="832" ht="27.6" spans="1:18">
      <c r="A832" s="84"/>
      <c r="B832" s="118" t="s">
        <v>634</v>
      </c>
      <c r="C832" s="106" t="s">
        <v>1954</v>
      </c>
      <c r="D832" s="106" t="s">
        <v>893</v>
      </c>
      <c r="E832" s="106" t="s">
        <v>1972</v>
      </c>
      <c r="F832" s="106" t="s">
        <v>538</v>
      </c>
      <c r="G832" s="106">
        <v>164.52</v>
      </c>
      <c r="H832" s="106">
        <v>1874907.14</v>
      </c>
      <c r="I832" s="106" t="s">
        <v>1210</v>
      </c>
      <c r="J832" s="84"/>
      <c r="K832" s="84"/>
      <c r="L832" s="84"/>
      <c r="M832" s="84" t="s">
        <v>1951</v>
      </c>
      <c r="N832" s="86"/>
      <c r="O832" s="86"/>
      <c r="P832" s="86"/>
      <c r="Q832" s="86"/>
      <c r="R832" s="86"/>
    </row>
    <row r="833" ht="27.6" spans="1:18">
      <c r="A833" s="84"/>
      <c r="B833" s="118" t="s">
        <v>634</v>
      </c>
      <c r="C833" s="106" t="s">
        <v>1954</v>
      </c>
      <c r="D833" s="106" t="s">
        <v>893</v>
      </c>
      <c r="E833" s="106" t="s">
        <v>1973</v>
      </c>
      <c r="F833" s="106" t="s">
        <v>538</v>
      </c>
      <c r="G833" s="106">
        <v>162.84</v>
      </c>
      <c r="H833" s="106">
        <v>1308923.43</v>
      </c>
      <c r="I833" s="106" t="s">
        <v>692</v>
      </c>
      <c r="J833" s="84"/>
      <c r="K833" s="84"/>
      <c r="L833" s="84"/>
      <c r="M833" s="84" t="s">
        <v>1951</v>
      </c>
      <c r="N833" s="86"/>
      <c r="O833" s="86"/>
      <c r="P833" s="86"/>
      <c r="Q833" s="86"/>
      <c r="R833" s="86"/>
    </row>
    <row r="834" ht="41.4" spans="1:18">
      <c r="A834" s="84"/>
      <c r="B834" s="118" t="s">
        <v>634</v>
      </c>
      <c r="C834" s="106" t="s">
        <v>1954</v>
      </c>
      <c r="D834" s="106" t="s">
        <v>1974</v>
      </c>
      <c r="E834" s="106" t="s">
        <v>1268</v>
      </c>
      <c r="F834" s="106" t="s">
        <v>538</v>
      </c>
      <c r="G834" s="106">
        <v>1500</v>
      </c>
      <c r="H834" s="106"/>
      <c r="I834" s="106" t="s">
        <v>692</v>
      </c>
      <c r="J834" s="84"/>
      <c r="K834" s="84"/>
      <c r="L834" s="84"/>
      <c r="M834" s="84" t="s">
        <v>1951</v>
      </c>
      <c r="N834" s="86"/>
      <c r="O834" s="86"/>
      <c r="P834" s="86"/>
      <c r="Q834" s="86"/>
      <c r="R834" s="86"/>
    </row>
    <row r="835" ht="41.4" spans="1:18">
      <c r="A835" s="84"/>
      <c r="B835" s="118" t="s">
        <v>634</v>
      </c>
      <c r="C835" s="106" t="s">
        <v>1954</v>
      </c>
      <c r="D835" s="106" t="s">
        <v>1974</v>
      </c>
      <c r="E835" s="106" t="s">
        <v>140</v>
      </c>
      <c r="F835" s="106" t="s">
        <v>538</v>
      </c>
      <c r="G835" s="106">
        <v>1500</v>
      </c>
      <c r="H835" s="106"/>
      <c r="I835" s="106" t="s">
        <v>692</v>
      </c>
      <c r="J835" s="84"/>
      <c r="K835" s="84"/>
      <c r="L835" s="84"/>
      <c r="M835" s="84" t="s">
        <v>1951</v>
      </c>
      <c r="N835" s="86"/>
      <c r="O835" s="86"/>
      <c r="P835" s="86"/>
      <c r="Q835" s="86"/>
      <c r="R835" s="86"/>
    </row>
    <row r="836" ht="41.4" spans="1:18">
      <c r="A836" s="84"/>
      <c r="B836" s="118" t="s">
        <v>634</v>
      </c>
      <c r="C836" s="106" t="s">
        <v>635</v>
      </c>
      <c r="D836" s="106" t="s">
        <v>640</v>
      </c>
      <c r="E836" s="106" t="s">
        <v>1975</v>
      </c>
      <c r="F836" s="106" t="s">
        <v>537</v>
      </c>
      <c r="G836" s="106"/>
      <c r="H836" s="106">
        <v>5506100</v>
      </c>
      <c r="I836" s="106" t="s">
        <v>1137</v>
      </c>
      <c r="J836" s="125" t="s">
        <v>1164</v>
      </c>
      <c r="K836" s="84"/>
      <c r="L836" s="84" t="s">
        <v>537</v>
      </c>
      <c r="M836" s="84" t="s">
        <v>1951</v>
      </c>
      <c r="N836" s="86"/>
      <c r="O836" s="86"/>
      <c r="P836" s="86"/>
      <c r="Q836" s="86"/>
      <c r="R836" s="86"/>
    </row>
    <row r="837" ht="41.4" spans="1:18">
      <c r="A837" s="84"/>
      <c r="B837" s="118" t="s">
        <v>634</v>
      </c>
      <c r="C837" s="106" t="s">
        <v>635</v>
      </c>
      <c r="D837" s="106" t="s">
        <v>640</v>
      </c>
      <c r="E837" s="106" t="s">
        <v>1975</v>
      </c>
      <c r="F837" s="106" t="s">
        <v>537</v>
      </c>
      <c r="G837" s="106"/>
      <c r="H837" s="106">
        <v>9086500</v>
      </c>
      <c r="I837" s="106" t="s">
        <v>1137</v>
      </c>
      <c r="J837" s="125" t="s">
        <v>1164</v>
      </c>
      <c r="K837" s="84"/>
      <c r="L837" s="84"/>
      <c r="M837" s="84" t="s">
        <v>1951</v>
      </c>
      <c r="N837" s="86"/>
      <c r="O837" s="86"/>
      <c r="P837" s="86"/>
      <c r="Q837" s="86"/>
      <c r="R837" s="86"/>
    </row>
    <row r="838" ht="41.4" spans="1:18">
      <c r="A838" s="84"/>
      <c r="B838" s="118" t="s">
        <v>634</v>
      </c>
      <c r="C838" s="106" t="s">
        <v>635</v>
      </c>
      <c r="D838" s="106" t="s">
        <v>640</v>
      </c>
      <c r="E838" s="106" t="s">
        <v>1975</v>
      </c>
      <c r="F838" s="106" t="s">
        <v>537</v>
      </c>
      <c r="G838" s="106"/>
      <c r="H838" s="106">
        <v>14678200</v>
      </c>
      <c r="I838" s="106" t="s">
        <v>1137</v>
      </c>
      <c r="J838" s="125" t="s">
        <v>1164</v>
      </c>
      <c r="K838" s="84"/>
      <c r="L838" s="84"/>
      <c r="M838" s="84" t="s">
        <v>1951</v>
      </c>
      <c r="N838" s="86"/>
      <c r="O838" s="86"/>
      <c r="P838" s="86"/>
      <c r="Q838" s="86"/>
      <c r="R838" s="86"/>
    </row>
    <row r="839" ht="41.4" spans="1:18">
      <c r="A839" s="84"/>
      <c r="B839" s="118" t="s">
        <v>634</v>
      </c>
      <c r="C839" s="106" t="s">
        <v>635</v>
      </c>
      <c r="D839" s="106" t="s">
        <v>640</v>
      </c>
      <c r="E839" s="106" t="s">
        <v>1975</v>
      </c>
      <c r="F839" s="106"/>
      <c r="G839" s="106"/>
      <c r="H839" s="106">
        <v>6293900</v>
      </c>
      <c r="I839" s="106" t="s">
        <v>1137</v>
      </c>
      <c r="J839" s="125" t="s">
        <v>1164</v>
      </c>
      <c r="K839" s="84"/>
      <c r="L839" s="84"/>
      <c r="M839" s="84" t="s">
        <v>1951</v>
      </c>
      <c r="N839" s="86"/>
      <c r="O839" s="86"/>
      <c r="P839" s="86"/>
      <c r="Q839" s="86"/>
      <c r="R839" s="86"/>
    </row>
    <row r="840" ht="55.2" spans="1:18">
      <c r="A840" s="84"/>
      <c r="B840" s="118" t="s">
        <v>634</v>
      </c>
      <c r="C840" s="106" t="s">
        <v>635</v>
      </c>
      <c r="D840" s="106" t="s">
        <v>1522</v>
      </c>
      <c r="E840" s="106" t="s">
        <v>1975</v>
      </c>
      <c r="F840" s="106" t="s">
        <v>538</v>
      </c>
      <c r="G840" s="106" t="s">
        <v>1976</v>
      </c>
      <c r="H840" s="106">
        <v>3778892.9</v>
      </c>
      <c r="I840" s="106" t="s">
        <v>1137</v>
      </c>
      <c r="J840" s="125" t="s">
        <v>1164</v>
      </c>
      <c r="K840" s="84"/>
      <c r="L840" s="84"/>
      <c r="M840" s="84" t="s">
        <v>1951</v>
      </c>
      <c r="N840" s="86"/>
      <c r="O840" s="86"/>
      <c r="P840" s="86"/>
      <c r="Q840" s="86"/>
      <c r="R840" s="86"/>
    </row>
    <row r="841" ht="55.2" spans="1:18">
      <c r="A841" s="84"/>
      <c r="B841" s="118" t="s">
        <v>634</v>
      </c>
      <c r="C841" s="106" t="s">
        <v>1048</v>
      </c>
      <c r="D841" s="106" t="s">
        <v>1048</v>
      </c>
      <c r="E841" s="106" t="s">
        <v>1977</v>
      </c>
      <c r="F841" s="106"/>
      <c r="G841" s="106">
        <v>746.39</v>
      </c>
      <c r="H841" s="106">
        <v>7695177.02</v>
      </c>
      <c r="I841" s="106" t="s">
        <v>1978</v>
      </c>
      <c r="J841" s="84"/>
      <c r="K841" s="84"/>
      <c r="L841" s="84"/>
      <c r="M841" s="84" t="s">
        <v>1951</v>
      </c>
      <c r="N841" s="86"/>
      <c r="O841" s="86"/>
      <c r="P841" s="86"/>
      <c r="Q841" s="86"/>
      <c r="R841" s="86"/>
    </row>
    <row r="842" ht="41.4" spans="1:18">
      <c r="A842" s="84"/>
      <c r="B842" s="118" t="s">
        <v>634</v>
      </c>
      <c r="C842" s="106" t="s">
        <v>1431</v>
      </c>
      <c r="D842" s="106" t="s">
        <v>1432</v>
      </c>
      <c r="E842" s="106"/>
      <c r="F842" s="106" t="s">
        <v>537</v>
      </c>
      <c r="G842" s="106">
        <v>168.11</v>
      </c>
      <c r="H842" s="106">
        <v>811695.32</v>
      </c>
      <c r="I842" s="106" t="s">
        <v>692</v>
      </c>
      <c r="J842" s="84"/>
      <c r="K842" s="84"/>
      <c r="L842" s="84"/>
      <c r="M842" s="84" t="s">
        <v>1951</v>
      </c>
      <c r="N842" s="86"/>
      <c r="O842" s="86"/>
      <c r="P842" s="86"/>
      <c r="Q842" s="86"/>
      <c r="R842" s="86"/>
    </row>
    <row r="843" spans="1:18">
      <c r="A843" s="84"/>
      <c r="B843" s="84"/>
      <c r="C843" s="84"/>
      <c r="D843" s="84"/>
      <c r="E843" s="84"/>
      <c r="F843" s="84"/>
      <c r="G843" s="84"/>
      <c r="H843" s="84"/>
      <c r="I843" s="84"/>
      <c r="J843" s="84"/>
      <c r="K843" s="84"/>
      <c r="L843" s="84"/>
      <c r="M843" s="84"/>
      <c r="N843" s="86"/>
      <c r="O843" s="86"/>
      <c r="P843" s="86"/>
      <c r="Q843" s="86"/>
      <c r="R843" s="86"/>
    </row>
    <row r="844" spans="1:18">
      <c r="A844" s="84"/>
      <c r="B844" s="84"/>
      <c r="C844" s="84"/>
      <c r="D844" s="84"/>
      <c r="E844" s="84"/>
      <c r="F844" s="84"/>
      <c r="G844" s="84"/>
      <c r="H844" s="84"/>
      <c r="I844" s="84"/>
      <c r="J844" s="84"/>
      <c r="K844" s="84"/>
      <c r="L844" s="84"/>
      <c r="M844" s="84"/>
      <c r="N844" s="86"/>
      <c r="O844" s="86"/>
      <c r="P844" s="86"/>
      <c r="Q844" s="86"/>
      <c r="R844" s="86"/>
    </row>
    <row r="845" spans="1:18">
      <c r="A845" s="84"/>
      <c r="B845" s="84"/>
      <c r="C845" s="84"/>
      <c r="D845" s="84"/>
      <c r="E845" s="84"/>
      <c r="F845" s="84"/>
      <c r="G845" s="84"/>
      <c r="H845" s="84"/>
      <c r="I845" s="84"/>
      <c r="J845" s="84"/>
      <c r="K845" s="84"/>
      <c r="L845" s="84"/>
      <c r="M845" s="84"/>
      <c r="N845" s="86"/>
      <c r="O845" s="86"/>
      <c r="P845" s="86"/>
      <c r="Q845" s="86"/>
      <c r="R845" s="86"/>
    </row>
    <row r="846" spans="1:18">
      <c r="A846" s="84"/>
      <c r="B846" s="84"/>
      <c r="C846" s="84"/>
      <c r="D846" s="84"/>
      <c r="E846" s="84"/>
      <c r="F846" s="84"/>
      <c r="G846" s="84"/>
      <c r="H846" s="84"/>
      <c r="I846" s="84"/>
      <c r="J846" s="84"/>
      <c r="K846" s="84"/>
      <c r="L846" s="84"/>
      <c r="M846" s="84"/>
      <c r="N846" s="86"/>
      <c r="O846" s="86"/>
      <c r="P846" s="86"/>
      <c r="Q846" s="86"/>
      <c r="R846" s="86"/>
    </row>
    <row r="847" spans="1:18">
      <c r="A847" s="84"/>
      <c r="B847" s="84"/>
      <c r="C847" s="84"/>
      <c r="D847" s="84"/>
      <c r="E847" s="84"/>
      <c r="F847" s="84"/>
      <c r="G847" s="126" t="s">
        <v>486</v>
      </c>
      <c r="H847" s="126">
        <v>189751.8962</v>
      </c>
      <c r="I847" s="84"/>
      <c r="J847" s="84"/>
      <c r="K847" s="84"/>
      <c r="L847" s="84"/>
      <c r="M847" s="84"/>
      <c r="N847" s="86"/>
      <c r="O847" s="86"/>
      <c r="P847" s="86"/>
      <c r="Q847" s="86"/>
      <c r="R847" s="86"/>
    </row>
  </sheetData>
  <mergeCells count="6">
    <mergeCell ref="B1:D1"/>
    <mergeCell ref="F1:G1"/>
    <mergeCell ref="A1:A2"/>
    <mergeCell ref="F82:F83"/>
    <mergeCell ref="H642:H644"/>
    <mergeCell ref="I1:I2"/>
  </mergeCells>
  <pageMargins left="0.7" right="0.7" top="0.75" bottom="0.75" header="0.3" footer="0.3"/>
  <headerFooter/>
  <picture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200"/>
  <sheetViews>
    <sheetView workbookViewId="0">
      <pane ySplit="1" topLeftCell="A74" activePane="bottomLeft" state="frozen"/>
      <selection/>
      <selection pane="bottomLeft" activeCell="A1" sqref="A1"/>
    </sheetView>
  </sheetViews>
  <sheetFormatPr defaultColWidth="11.0757575757576" defaultRowHeight="15.6"/>
  <cols>
    <col min="1" max="1" width="3.92424242424242" customWidth="1"/>
    <col min="2" max="7" width="10" customWidth="1"/>
    <col min="8" max="8" width="40" customWidth="1"/>
    <col min="9" max="9" width="6.84090909090909" customWidth="1"/>
    <col min="10" max="10" width="10" customWidth="1"/>
    <col min="11" max="12" width="8.61363636363636" customWidth="1"/>
    <col min="13" max="13" width="59.3863636363636" customWidth="1"/>
    <col min="14" max="14" width="17.1515151515152" customWidth="1"/>
    <col min="15" max="16" width="8.46212121212121" customWidth="1"/>
    <col min="17" max="17" width="8.68939393939394" customWidth="1"/>
    <col min="18" max="19" width="10" customWidth="1"/>
    <col min="20" max="27" width="10" hidden="1" customWidth="1"/>
    <col min="28" max="38" width="10" customWidth="1"/>
    <col min="39" max="44" width="10" hidden="1" customWidth="1"/>
    <col min="45" max="49" width="10" customWidth="1"/>
    <col min="50" max="51" width="10" hidden="1" customWidth="1"/>
    <col min="52" max="52" width="10" customWidth="1"/>
    <col min="53" max="53" width="10" hidden="1" customWidth="1"/>
    <col min="54" max="55" width="10" customWidth="1"/>
    <col min="56" max="61" width="10" hidden="1" customWidth="1"/>
  </cols>
  <sheetData>
    <row r="1" ht="144" spans="1:61">
      <c r="A1" s="12" t="s">
        <v>586</v>
      </c>
      <c r="B1" s="12" t="s">
        <v>587</v>
      </c>
      <c r="C1" s="12" t="s">
        <v>588</v>
      </c>
      <c r="D1" s="12" t="s">
        <v>589</v>
      </c>
      <c r="E1" s="12" t="s">
        <v>494</v>
      </c>
      <c r="F1" s="12" t="s">
        <v>590</v>
      </c>
      <c r="G1" s="49" t="s">
        <v>495</v>
      </c>
      <c r="H1" s="12" t="s">
        <v>383</v>
      </c>
      <c r="I1" s="12" t="s">
        <v>385</v>
      </c>
      <c r="J1" s="50" t="s">
        <v>496</v>
      </c>
      <c r="K1" s="51" t="s">
        <v>591</v>
      </c>
      <c r="L1" s="51" t="s">
        <v>593</v>
      </c>
      <c r="M1" s="51" t="s">
        <v>105</v>
      </c>
      <c r="N1" s="17" t="s">
        <v>501</v>
      </c>
      <c r="O1" s="52"/>
      <c r="P1" s="52"/>
      <c r="Q1" s="53" t="s">
        <v>500</v>
      </c>
      <c r="R1" s="54" t="s">
        <v>29</v>
      </c>
      <c r="S1" s="54" t="s">
        <v>594</v>
      </c>
      <c r="T1" s="55" t="s">
        <v>595</v>
      </c>
      <c r="U1" s="56" t="s">
        <v>596</v>
      </c>
      <c r="V1" s="55" t="s">
        <v>597</v>
      </c>
      <c r="W1" s="55" t="s">
        <v>598</v>
      </c>
      <c r="X1" s="55" t="s">
        <v>599</v>
      </c>
      <c r="Y1" s="12" t="s">
        <v>600</v>
      </c>
      <c r="Z1" s="55" t="s">
        <v>601</v>
      </c>
      <c r="AA1" s="57" t="s">
        <v>602</v>
      </c>
      <c r="AB1" s="57" t="s">
        <v>603</v>
      </c>
      <c r="AC1" s="57" t="s">
        <v>604</v>
      </c>
      <c r="AD1" s="57" t="s">
        <v>605</v>
      </c>
      <c r="AE1" s="57" t="s">
        <v>606</v>
      </c>
      <c r="AF1" s="57" t="s">
        <v>607</v>
      </c>
      <c r="AG1" s="55" t="s">
        <v>608</v>
      </c>
      <c r="AH1" s="58" t="s">
        <v>609</v>
      </c>
      <c r="AI1" s="55" t="s">
        <v>610</v>
      </c>
      <c r="AJ1" s="55" t="s">
        <v>611</v>
      </c>
      <c r="AK1" s="55" t="s">
        <v>612</v>
      </c>
      <c r="AL1" s="55" t="s">
        <v>115</v>
      </c>
      <c r="AM1" s="55" t="s">
        <v>613</v>
      </c>
      <c r="AN1" s="55" t="s">
        <v>614</v>
      </c>
      <c r="AO1" s="55" t="s">
        <v>615</v>
      </c>
      <c r="AP1" s="55" t="s">
        <v>616</v>
      </c>
      <c r="AQ1" s="55" t="s">
        <v>617</v>
      </c>
      <c r="AR1" s="55" t="s">
        <v>618</v>
      </c>
      <c r="AS1" s="59" t="s">
        <v>385</v>
      </c>
      <c r="AT1" s="60" t="s">
        <v>619</v>
      </c>
      <c r="AU1" s="55"/>
      <c r="AV1" s="55"/>
      <c r="AW1" s="55"/>
      <c r="AX1" s="55" t="s">
        <v>620</v>
      </c>
      <c r="AY1" s="55" t="s">
        <v>621</v>
      </c>
      <c r="AZ1" s="55" t="s">
        <v>622</v>
      </c>
      <c r="BA1" s="55" t="s">
        <v>623</v>
      </c>
      <c r="BB1" s="50" t="s">
        <v>496</v>
      </c>
      <c r="BC1" s="55" t="s">
        <v>624</v>
      </c>
      <c r="BD1" s="55" t="s">
        <v>625</v>
      </c>
      <c r="BE1" s="55" t="s">
        <v>626</v>
      </c>
      <c r="BF1" s="55" t="s">
        <v>627</v>
      </c>
      <c r="BG1" s="55" t="s">
        <v>628</v>
      </c>
      <c r="BH1" s="55" t="s">
        <v>629</v>
      </c>
      <c r="BI1" s="55" t="s">
        <v>630</v>
      </c>
    </row>
    <row r="2" spans="1:61">
      <c r="A2" s="12"/>
      <c r="B2" s="12"/>
      <c r="C2" s="12"/>
      <c r="D2" s="12"/>
      <c r="E2" s="12"/>
      <c r="F2" s="12"/>
      <c r="G2" s="49"/>
      <c r="H2" s="12"/>
      <c r="I2" s="12"/>
      <c r="J2" s="61"/>
      <c r="K2" s="61"/>
      <c r="L2" s="61"/>
      <c r="M2" s="55"/>
      <c r="N2" s="61"/>
      <c r="O2" s="61"/>
      <c r="P2" s="61"/>
      <c r="Q2" s="55"/>
      <c r="R2" s="55"/>
      <c r="S2" s="55"/>
      <c r="T2" s="55"/>
      <c r="U2" s="56"/>
      <c r="V2" s="55"/>
      <c r="W2" s="55"/>
      <c r="X2" s="55"/>
      <c r="Y2" s="12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61"/>
      <c r="AT2" s="55" t="s">
        <v>1979</v>
      </c>
      <c r="AU2" s="55" t="s">
        <v>1980</v>
      </c>
      <c r="AV2" s="55" t="s">
        <v>1981</v>
      </c>
      <c r="AW2" s="55" t="s">
        <v>1982</v>
      </c>
      <c r="AX2" s="55"/>
      <c r="AY2" s="55"/>
      <c r="AZ2" s="55"/>
      <c r="BA2" s="55"/>
      <c r="BB2" s="50"/>
      <c r="BC2" s="55"/>
      <c r="BD2" s="55"/>
      <c r="BE2" s="55"/>
      <c r="BF2" s="55"/>
      <c r="BG2" s="55"/>
      <c r="BH2" s="55"/>
      <c r="BI2" s="55"/>
    </row>
    <row r="3" spans="1:61">
      <c r="A3" s="12" t="s">
        <v>729</v>
      </c>
      <c r="B3" s="12"/>
      <c r="C3" s="12"/>
      <c r="D3" s="12" t="s">
        <v>1983</v>
      </c>
      <c r="E3" s="12" t="s">
        <v>533</v>
      </c>
      <c r="F3" s="12"/>
      <c r="G3" s="12"/>
      <c r="H3" s="12" t="s">
        <v>1172</v>
      </c>
      <c r="I3" s="12">
        <v>22968</v>
      </c>
      <c r="J3" s="61"/>
      <c r="K3" s="61"/>
      <c r="L3" s="61"/>
      <c r="M3" s="55" t="s">
        <v>1984</v>
      </c>
      <c r="N3" s="61"/>
      <c r="O3" s="61"/>
      <c r="P3" s="61"/>
      <c r="Q3" s="55"/>
      <c r="R3" s="55"/>
      <c r="S3" s="55"/>
      <c r="T3" s="55" t="s">
        <v>687</v>
      </c>
      <c r="U3" s="56" t="s">
        <v>688</v>
      </c>
      <c r="V3" s="55" t="s">
        <v>1348</v>
      </c>
      <c r="W3" s="55" t="s">
        <v>1164</v>
      </c>
      <c r="X3" s="55"/>
      <c r="Y3" s="12"/>
      <c r="Z3" s="55" t="s">
        <v>538</v>
      </c>
      <c r="AA3" s="55"/>
      <c r="AB3" s="55"/>
      <c r="AC3" s="55"/>
      <c r="AD3" s="55"/>
      <c r="AE3" s="55"/>
      <c r="AF3" s="55"/>
      <c r="AG3" s="55"/>
      <c r="AH3" s="55" t="s">
        <v>538</v>
      </c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61"/>
      <c r="AT3" s="55"/>
      <c r="AU3" s="55"/>
      <c r="AV3" s="55"/>
      <c r="AW3" s="55"/>
      <c r="AX3" s="55"/>
      <c r="AY3" s="55"/>
      <c r="AZ3" s="55"/>
      <c r="BA3" s="55"/>
      <c r="BB3" s="56" t="s">
        <v>1164</v>
      </c>
      <c r="BC3" s="55" t="s">
        <v>1984</v>
      </c>
      <c r="BD3" s="55" t="s">
        <v>699</v>
      </c>
      <c r="BE3" s="55" t="s">
        <v>694</v>
      </c>
      <c r="BF3" s="55"/>
      <c r="BG3" s="55" t="s">
        <v>695</v>
      </c>
      <c r="BH3" s="55" t="s">
        <v>733</v>
      </c>
      <c r="BI3" s="55" t="s">
        <v>695</v>
      </c>
    </row>
    <row r="4" spans="1:61">
      <c r="A4" s="12" t="s">
        <v>631</v>
      </c>
      <c r="B4" s="12" t="s">
        <v>574</v>
      </c>
      <c r="C4" s="12">
        <v>13364232028</v>
      </c>
      <c r="D4" s="12">
        <v>10217029</v>
      </c>
      <c r="E4" s="12" t="s">
        <v>518</v>
      </c>
      <c r="F4" s="12">
        <v>455270</v>
      </c>
      <c r="G4" s="12">
        <v>383564.96</v>
      </c>
      <c r="H4" s="12" t="s">
        <v>1528</v>
      </c>
      <c r="I4" s="12">
        <v>97.53</v>
      </c>
      <c r="J4" s="56" t="s">
        <v>507</v>
      </c>
      <c r="K4" s="61"/>
      <c r="L4" s="61" t="s">
        <v>632</v>
      </c>
      <c r="M4" s="55" t="s">
        <v>645</v>
      </c>
      <c r="N4" s="61"/>
      <c r="O4" s="61"/>
      <c r="P4" s="61"/>
      <c r="Q4" s="55"/>
      <c r="R4" s="55"/>
      <c r="S4" s="55"/>
      <c r="T4" s="55" t="s">
        <v>634</v>
      </c>
      <c r="U4" s="56" t="s">
        <v>635</v>
      </c>
      <c r="V4" s="55" t="s">
        <v>636</v>
      </c>
      <c r="W4" s="55" t="s">
        <v>637</v>
      </c>
      <c r="X4" s="55" t="s">
        <v>638</v>
      </c>
      <c r="Y4" s="12" t="s">
        <v>639</v>
      </c>
      <c r="Z4" s="55" t="s">
        <v>538</v>
      </c>
      <c r="AA4" s="55" t="s">
        <v>640</v>
      </c>
      <c r="AB4" s="55" t="s">
        <v>641</v>
      </c>
      <c r="AC4" s="55" t="s">
        <v>642</v>
      </c>
      <c r="AD4" s="55"/>
      <c r="AE4" s="55"/>
      <c r="AF4" s="55"/>
      <c r="AG4" s="55" t="s">
        <v>537</v>
      </c>
      <c r="AH4" s="55" t="s">
        <v>538</v>
      </c>
      <c r="AI4" s="55"/>
      <c r="AJ4" s="55">
        <v>292590</v>
      </c>
      <c r="AK4" s="55"/>
      <c r="AL4" s="55"/>
      <c r="AM4" s="55"/>
      <c r="AN4" s="55"/>
      <c r="AO4" s="55"/>
      <c r="AP4" s="55"/>
      <c r="AQ4" s="55"/>
      <c r="AR4" s="55"/>
      <c r="AS4" s="61"/>
      <c r="AT4" s="55">
        <v>97.53</v>
      </c>
      <c r="AU4" s="55" t="s">
        <v>643</v>
      </c>
      <c r="AV4" s="55" t="s">
        <v>644</v>
      </c>
      <c r="AW4" s="55" t="s">
        <v>632</v>
      </c>
      <c r="AX4" s="55"/>
      <c r="AY4" s="55"/>
      <c r="AZ4" s="55"/>
      <c r="BA4" s="55"/>
      <c r="BB4" s="56" t="s">
        <v>507</v>
      </c>
      <c r="BC4" s="55" t="s">
        <v>645</v>
      </c>
      <c r="BD4" s="55" t="s">
        <v>543</v>
      </c>
      <c r="BE4" s="55" t="s">
        <v>646</v>
      </c>
      <c r="BF4" s="55"/>
      <c r="BG4" s="55" t="s">
        <v>647</v>
      </c>
      <c r="BH4" s="55" t="s">
        <v>648</v>
      </c>
      <c r="BI4" s="55" t="s">
        <v>649</v>
      </c>
    </row>
    <row r="5" spans="1:61">
      <c r="A5" s="12" t="s">
        <v>650</v>
      </c>
      <c r="B5" s="12" t="s">
        <v>530</v>
      </c>
      <c r="C5" s="12">
        <v>15145489090</v>
      </c>
      <c r="D5" s="12">
        <v>10198118</v>
      </c>
      <c r="E5" s="12" t="s">
        <v>533</v>
      </c>
      <c r="F5" s="12">
        <v>195314.11</v>
      </c>
      <c r="G5" s="12">
        <v>136830.22</v>
      </c>
      <c r="H5" s="12" t="s">
        <v>1485</v>
      </c>
      <c r="I5" s="12">
        <v>41.97</v>
      </c>
      <c r="J5" s="61"/>
      <c r="K5" s="61"/>
      <c r="L5" s="61"/>
      <c r="M5" s="55" t="s">
        <v>658</v>
      </c>
      <c r="N5" s="61"/>
      <c r="O5" s="61"/>
      <c r="P5" s="61"/>
      <c r="Q5" s="55"/>
      <c r="R5" s="55"/>
      <c r="S5" s="55"/>
      <c r="T5" s="55" t="s">
        <v>634</v>
      </c>
      <c r="U5" s="56" t="s">
        <v>653</v>
      </c>
      <c r="V5" s="55" t="s">
        <v>636</v>
      </c>
      <c r="W5" s="55" t="s">
        <v>637</v>
      </c>
      <c r="X5" s="55" t="s">
        <v>672</v>
      </c>
      <c r="Y5" s="12" t="s">
        <v>673</v>
      </c>
      <c r="Z5" s="55" t="s">
        <v>538</v>
      </c>
      <c r="AA5" s="55"/>
      <c r="AB5" s="55"/>
      <c r="AC5" s="55"/>
      <c r="AD5" s="55"/>
      <c r="AE5" s="55"/>
      <c r="AF5" s="55"/>
      <c r="AG5" s="55"/>
      <c r="AH5" s="55" t="s">
        <v>538</v>
      </c>
      <c r="AI5" s="55" t="s">
        <v>537</v>
      </c>
      <c r="AJ5" s="55">
        <v>141228.93</v>
      </c>
      <c r="AK5" s="55"/>
      <c r="AL5" s="55"/>
      <c r="AM5" s="55"/>
      <c r="AN5" s="55"/>
      <c r="AO5" s="55"/>
      <c r="AP5" s="55"/>
      <c r="AQ5" s="55"/>
      <c r="AR5" s="55"/>
      <c r="AS5" s="61"/>
      <c r="AT5" s="55">
        <v>41.97</v>
      </c>
      <c r="AU5" s="55" t="s">
        <v>1985</v>
      </c>
      <c r="AV5" s="55" t="s">
        <v>540</v>
      </c>
      <c r="AW5" s="55" t="s">
        <v>1986</v>
      </c>
      <c r="AX5" s="55"/>
      <c r="AY5" s="55"/>
      <c r="AZ5" s="55"/>
      <c r="BA5" s="55"/>
      <c r="BB5" s="56" t="s">
        <v>1356</v>
      </c>
      <c r="BC5" s="55" t="s">
        <v>658</v>
      </c>
      <c r="BD5" s="55" t="s">
        <v>543</v>
      </c>
      <c r="BE5" s="55" t="s">
        <v>544</v>
      </c>
      <c r="BF5" s="55"/>
      <c r="BG5" s="55" t="s">
        <v>545</v>
      </c>
      <c r="BH5" s="55" t="s">
        <v>562</v>
      </c>
      <c r="BI5" s="55" t="s">
        <v>563</v>
      </c>
    </row>
    <row r="6" spans="1:61">
      <c r="A6" s="12" t="s">
        <v>650</v>
      </c>
      <c r="B6" s="12" t="s">
        <v>530</v>
      </c>
      <c r="C6" s="12">
        <v>15145489090</v>
      </c>
      <c r="D6" s="12">
        <v>10277448</v>
      </c>
      <c r="E6" s="12" t="s">
        <v>518</v>
      </c>
      <c r="F6" s="12">
        <v>656400</v>
      </c>
      <c r="G6" s="12">
        <v>577632</v>
      </c>
      <c r="H6" s="12" t="s">
        <v>1489</v>
      </c>
      <c r="I6" s="12">
        <v>109.4</v>
      </c>
      <c r="J6" s="56" t="s">
        <v>118</v>
      </c>
      <c r="K6" s="61"/>
      <c r="L6" s="51" t="s">
        <v>657</v>
      </c>
      <c r="M6" s="62" t="s">
        <v>652</v>
      </c>
      <c r="N6" s="61"/>
      <c r="O6" s="61"/>
      <c r="P6" s="61"/>
      <c r="Q6" s="55"/>
      <c r="R6" s="55"/>
      <c r="S6" s="55"/>
      <c r="T6" s="55" t="s">
        <v>634</v>
      </c>
      <c r="U6" s="56" t="s">
        <v>653</v>
      </c>
      <c r="V6" s="55" t="s">
        <v>636</v>
      </c>
      <c r="W6" s="55" t="s">
        <v>637</v>
      </c>
      <c r="X6" s="55" t="s">
        <v>654</v>
      </c>
      <c r="Y6" s="12" t="s">
        <v>639</v>
      </c>
      <c r="Z6" s="55" t="s">
        <v>538</v>
      </c>
      <c r="AA6" s="55"/>
      <c r="AB6" s="55"/>
      <c r="AC6" s="55"/>
      <c r="AD6" s="55"/>
      <c r="AE6" s="55"/>
      <c r="AF6" s="55"/>
      <c r="AG6" s="55"/>
      <c r="AH6" s="55" t="s">
        <v>538</v>
      </c>
      <c r="AI6" s="55" t="s">
        <v>537</v>
      </c>
      <c r="AJ6" s="55">
        <v>437600</v>
      </c>
      <c r="AK6" s="55">
        <v>24000</v>
      </c>
      <c r="AL6" s="55" t="s">
        <v>655</v>
      </c>
      <c r="AM6" s="55"/>
      <c r="AN6" s="55"/>
      <c r="AO6" s="55"/>
      <c r="AP6" s="55"/>
      <c r="AQ6" s="55"/>
      <c r="AR6" s="55"/>
      <c r="AS6" s="61"/>
      <c r="AT6" s="55">
        <v>109.4</v>
      </c>
      <c r="AU6" s="55" t="s">
        <v>656</v>
      </c>
      <c r="AV6" s="55" t="s">
        <v>540</v>
      </c>
      <c r="AW6" s="55" t="s">
        <v>657</v>
      </c>
      <c r="AX6" s="55"/>
      <c r="AY6" s="55"/>
      <c r="AZ6" s="55"/>
      <c r="BA6" s="55"/>
      <c r="BB6" s="56" t="s">
        <v>118</v>
      </c>
      <c r="BC6" s="55" t="s">
        <v>658</v>
      </c>
      <c r="BD6" s="55" t="s">
        <v>543</v>
      </c>
      <c r="BE6" s="55" t="s">
        <v>544</v>
      </c>
      <c r="BF6" s="55"/>
      <c r="BG6" s="55" t="s">
        <v>545</v>
      </c>
      <c r="BH6" s="55" t="s">
        <v>562</v>
      </c>
      <c r="BI6" s="55" t="s">
        <v>563</v>
      </c>
    </row>
    <row r="7" spans="1:61">
      <c r="A7" s="12" t="s">
        <v>1987</v>
      </c>
      <c r="B7" s="12" t="s">
        <v>1988</v>
      </c>
      <c r="C7" s="12">
        <v>17631537435</v>
      </c>
      <c r="D7" s="12">
        <v>10152021</v>
      </c>
      <c r="E7" s="12" t="s">
        <v>556</v>
      </c>
      <c r="F7" s="12">
        <v>135726.5</v>
      </c>
      <c r="G7" s="12">
        <v>33931.65</v>
      </c>
      <c r="H7" s="12" t="s">
        <v>1846</v>
      </c>
      <c r="I7" s="12"/>
      <c r="J7" s="61"/>
      <c r="K7" s="61"/>
      <c r="L7" s="61"/>
      <c r="M7" s="55" t="s">
        <v>1989</v>
      </c>
      <c r="N7" s="61"/>
      <c r="O7" s="61"/>
      <c r="P7" s="61"/>
      <c r="Q7" s="55"/>
      <c r="R7" s="55"/>
      <c r="S7" s="55"/>
      <c r="T7" s="55" t="s">
        <v>1782</v>
      </c>
      <c r="U7" s="56" t="s">
        <v>1819</v>
      </c>
      <c r="V7" s="55" t="s">
        <v>636</v>
      </c>
      <c r="W7" s="55" t="s">
        <v>637</v>
      </c>
      <c r="X7" s="55" t="s">
        <v>1990</v>
      </c>
      <c r="Y7" s="12" t="s">
        <v>1991</v>
      </c>
      <c r="Z7" s="55" t="s">
        <v>538</v>
      </c>
      <c r="AA7" s="55"/>
      <c r="AB7" s="55"/>
      <c r="AC7" s="55"/>
      <c r="AD7" s="55"/>
      <c r="AE7" s="55"/>
      <c r="AF7" s="55"/>
      <c r="AG7" s="55"/>
      <c r="AH7" s="55" t="s">
        <v>538</v>
      </c>
      <c r="AI7" s="55" t="s">
        <v>538</v>
      </c>
      <c r="AJ7" s="55"/>
      <c r="AK7" s="55"/>
      <c r="AL7" s="55"/>
      <c r="AM7" s="55"/>
      <c r="AN7" s="55"/>
      <c r="AO7" s="55"/>
      <c r="AP7" s="55"/>
      <c r="AQ7" s="55"/>
      <c r="AR7" s="55"/>
      <c r="AS7" s="61"/>
      <c r="AT7" s="55"/>
      <c r="AU7" s="55"/>
      <c r="AV7" s="55"/>
      <c r="AW7" s="55"/>
      <c r="AX7" s="55"/>
      <c r="AY7" s="55"/>
      <c r="AZ7" s="55"/>
      <c r="BA7" s="55"/>
      <c r="BB7" s="56" t="s">
        <v>1356</v>
      </c>
      <c r="BC7" s="55" t="s">
        <v>1989</v>
      </c>
      <c r="BD7" s="55" t="s">
        <v>1992</v>
      </c>
      <c r="BE7" s="55" t="s">
        <v>1993</v>
      </c>
      <c r="BF7" s="55"/>
      <c r="BG7" s="55" t="s">
        <v>1994</v>
      </c>
      <c r="BH7" s="55" t="s">
        <v>1995</v>
      </c>
      <c r="BI7" s="55" t="s">
        <v>1996</v>
      </c>
    </row>
    <row r="8" spans="1:61">
      <c r="A8" s="12" t="s">
        <v>659</v>
      </c>
      <c r="B8" s="12" t="s">
        <v>574</v>
      </c>
      <c r="C8" s="12">
        <v>13364232028</v>
      </c>
      <c r="D8" s="12">
        <v>10272719</v>
      </c>
      <c r="E8" s="12" t="s">
        <v>518</v>
      </c>
      <c r="F8" s="12">
        <v>2040224</v>
      </c>
      <c r="G8" s="12">
        <v>1790296.56</v>
      </c>
      <c r="H8" s="12" t="s">
        <v>1521</v>
      </c>
      <c r="I8" s="12">
        <v>233.25</v>
      </c>
      <c r="J8" s="56" t="s">
        <v>507</v>
      </c>
      <c r="K8" s="61"/>
      <c r="L8" s="61" t="s">
        <v>660</v>
      </c>
      <c r="M8" s="55" t="s">
        <v>665</v>
      </c>
      <c r="N8" s="61"/>
      <c r="O8" s="61"/>
      <c r="P8" s="61"/>
      <c r="Q8" s="55"/>
      <c r="R8" s="55"/>
      <c r="S8" s="55"/>
      <c r="T8" s="55" t="s">
        <v>634</v>
      </c>
      <c r="U8" s="56" t="s">
        <v>635</v>
      </c>
      <c r="V8" s="55" t="s">
        <v>636</v>
      </c>
      <c r="W8" s="55" t="s">
        <v>637</v>
      </c>
      <c r="X8" s="55" t="s">
        <v>638</v>
      </c>
      <c r="Y8" s="12" t="s">
        <v>639</v>
      </c>
      <c r="Z8" s="55" t="s">
        <v>538</v>
      </c>
      <c r="AA8" s="55" t="s">
        <v>640</v>
      </c>
      <c r="AB8" s="55" t="s">
        <v>641</v>
      </c>
      <c r="AC8" s="55" t="s">
        <v>662</v>
      </c>
      <c r="AD8" s="55"/>
      <c r="AE8" s="55"/>
      <c r="AF8" s="55"/>
      <c r="AG8" s="55" t="s">
        <v>537</v>
      </c>
      <c r="AH8" s="55" t="s">
        <v>538</v>
      </c>
      <c r="AI8" s="55" t="s">
        <v>538</v>
      </c>
      <c r="AJ8" s="55">
        <v>5000</v>
      </c>
      <c r="AK8" s="55">
        <v>20000</v>
      </c>
      <c r="AL8" s="55"/>
      <c r="AM8" s="55"/>
      <c r="AN8" s="55"/>
      <c r="AO8" s="55"/>
      <c r="AP8" s="55"/>
      <c r="AQ8" s="55"/>
      <c r="AR8" s="55"/>
      <c r="AS8" s="61"/>
      <c r="AT8" s="55">
        <v>233.25</v>
      </c>
      <c r="AU8" s="55" t="s">
        <v>663</v>
      </c>
      <c r="AV8" s="55" t="s">
        <v>664</v>
      </c>
      <c r="AW8" s="55" t="s">
        <v>660</v>
      </c>
      <c r="AX8" s="55"/>
      <c r="AY8" s="55"/>
      <c r="AZ8" s="55"/>
      <c r="BA8" s="55"/>
      <c r="BB8" s="56" t="s">
        <v>507</v>
      </c>
      <c r="BC8" s="55" t="s">
        <v>665</v>
      </c>
      <c r="BD8" s="55" t="s">
        <v>543</v>
      </c>
      <c r="BE8" s="55" t="s">
        <v>646</v>
      </c>
      <c r="BF8" s="55"/>
      <c r="BG8" s="55" t="s">
        <v>666</v>
      </c>
      <c r="BH8" s="55" t="s">
        <v>648</v>
      </c>
      <c r="BI8" s="55" t="s">
        <v>649</v>
      </c>
    </row>
    <row r="9" spans="1:61">
      <c r="A9" s="12" t="s">
        <v>893</v>
      </c>
      <c r="B9" s="12" t="s">
        <v>894</v>
      </c>
      <c r="C9" s="12">
        <v>19841736866</v>
      </c>
      <c r="D9" s="12">
        <v>10228974</v>
      </c>
      <c r="E9" s="12" t="s">
        <v>1997</v>
      </c>
      <c r="F9" s="12">
        <v>318665.5</v>
      </c>
      <c r="G9" s="12">
        <v>316401.97</v>
      </c>
      <c r="H9" s="12" t="s">
        <v>455</v>
      </c>
      <c r="I9" s="12">
        <v>87.94</v>
      </c>
      <c r="J9" s="56" t="s">
        <v>118</v>
      </c>
      <c r="K9" s="61"/>
      <c r="L9" s="61"/>
      <c r="M9" s="55" t="s">
        <v>456</v>
      </c>
      <c r="N9" s="63">
        <f>R9/G9</f>
        <v>1.20291387566266</v>
      </c>
      <c r="O9" s="64"/>
      <c r="P9" s="64" t="s">
        <v>508</v>
      </c>
      <c r="Q9" s="65">
        <v>4328</v>
      </c>
      <c r="R9" s="55">
        <f>I9*Q9</f>
        <v>380604.32</v>
      </c>
      <c r="S9" s="55"/>
      <c r="T9" s="55" t="s">
        <v>634</v>
      </c>
      <c r="U9" s="56" t="s">
        <v>1954</v>
      </c>
      <c r="V9" s="55" t="s">
        <v>636</v>
      </c>
      <c r="W9" s="55" t="s">
        <v>637</v>
      </c>
      <c r="X9" s="55" t="s">
        <v>654</v>
      </c>
      <c r="Y9" s="12" t="s">
        <v>639</v>
      </c>
      <c r="Z9" s="55" t="s">
        <v>538</v>
      </c>
      <c r="AA9" s="55"/>
      <c r="AB9" s="55"/>
      <c r="AC9" s="55"/>
      <c r="AD9" s="55"/>
      <c r="AE9" s="55"/>
      <c r="AF9" s="55"/>
      <c r="AG9" s="55"/>
      <c r="AH9" s="55" t="s">
        <v>537</v>
      </c>
      <c r="AI9" s="55" t="s">
        <v>538</v>
      </c>
      <c r="AJ9" s="55"/>
      <c r="AK9" s="55"/>
      <c r="AL9" s="55"/>
      <c r="AM9" s="55"/>
      <c r="AN9" s="55"/>
      <c r="AO9" s="55"/>
      <c r="AP9" s="55"/>
      <c r="AQ9" s="55"/>
      <c r="AR9" s="55"/>
      <c r="AS9" s="12">
        <v>87.94</v>
      </c>
      <c r="AT9" s="55">
        <v>87.94</v>
      </c>
      <c r="AU9" s="55" t="s">
        <v>1998</v>
      </c>
      <c r="AV9" s="55" t="s">
        <v>664</v>
      </c>
      <c r="AW9" s="55" t="s">
        <v>1999</v>
      </c>
      <c r="AX9" s="55"/>
      <c r="AY9" s="55"/>
      <c r="AZ9" s="55"/>
      <c r="BA9" s="55"/>
      <c r="BB9" s="56" t="s">
        <v>118</v>
      </c>
      <c r="BC9" s="55" t="s">
        <v>456</v>
      </c>
      <c r="BD9" s="55" t="s">
        <v>543</v>
      </c>
      <c r="BE9" s="55" t="s">
        <v>2000</v>
      </c>
      <c r="BF9" s="55"/>
      <c r="BG9" s="55" t="s">
        <v>2001</v>
      </c>
      <c r="BH9" s="55" t="s">
        <v>897</v>
      </c>
      <c r="BI9" s="55" t="s">
        <v>898</v>
      </c>
    </row>
    <row r="10" spans="1:61">
      <c r="A10" s="12" t="s">
        <v>853</v>
      </c>
      <c r="B10" s="12" t="s">
        <v>523</v>
      </c>
      <c r="C10" s="12">
        <v>18504065060</v>
      </c>
      <c r="D10" s="12">
        <v>10177218</v>
      </c>
      <c r="E10" s="12" t="s">
        <v>518</v>
      </c>
      <c r="F10" s="12">
        <v>745448.3</v>
      </c>
      <c r="G10" s="12">
        <v>555359.06</v>
      </c>
      <c r="H10" s="12" t="s">
        <v>453</v>
      </c>
      <c r="I10" s="12">
        <v>104.12</v>
      </c>
      <c r="J10" s="56" t="s">
        <v>507</v>
      </c>
      <c r="K10" s="61"/>
      <c r="L10" s="61" t="s">
        <v>423</v>
      </c>
      <c r="M10" s="55" t="s">
        <v>2002</v>
      </c>
      <c r="N10" s="63">
        <f>R10/G10</f>
        <v>0.725931508166987</v>
      </c>
      <c r="O10" s="64" t="s">
        <v>120</v>
      </c>
      <c r="P10" s="64" t="s">
        <v>508</v>
      </c>
      <c r="Q10" s="65">
        <v>3872</v>
      </c>
      <c r="R10" s="55">
        <f>I10*Q10</f>
        <v>403152.64</v>
      </c>
      <c r="S10" s="55"/>
      <c r="T10" s="55" t="s">
        <v>634</v>
      </c>
      <c r="U10" s="56" t="s">
        <v>1954</v>
      </c>
      <c r="V10" s="55" t="s">
        <v>636</v>
      </c>
      <c r="W10" s="55" t="s">
        <v>637</v>
      </c>
      <c r="X10" s="55" t="s">
        <v>654</v>
      </c>
      <c r="Y10" s="12" t="s">
        <v>639</v>
      </c>
      <c r="Z10" s="55" t="s">
        <v>538</v>
      </c>
      <c r="AA10" s="55"/>
      <c r="AB10" s="55"/>
      <c r="AC10" s="55"/>
      <c r="AD10" s="55"/>
      <c r="AE10" s="55"/>
      <c r="AF10" s="55"/>
      <c r="AG10" s="55" t="s">
        <v>537</v>
      </c>
      <c r="AH10" s="55" t="s">
        <v>537</v>
      </c>
      <c r="AI10" s="55" t="s">
        <v>538</v>
      </c>
      <c r="AJ10" s="55">
        <v>520600</v>
      </c>
      <c r="AK10" s="55">
        <v>10000</v>
      </c>
      <c r="AL10" s="55"/>
      <c r="AM10" s="55"/>
      <c r="AN10" s="55"/>
      <c r="AO10" s="55"/>
      <c r="AP10" s="55"/>
      <c r="AQ10" s="55"/>
      <c r="AR10" s="55"/>
      <c r="AS10" s="12">
        <v>104.12</v>
      </c>
      <c r="AT10" s="55">
        <v>104.12</v>
      </c>
      <c r="AU10" s="55" t="s">
        <v>2003</v>
      </c>
      <c r="AV10" s="55" t="s">
        <v>2004</v>
      </c>
      <c r="AW10" s="55" t="s">
        <v>2003</v>
      </c>
      <c r="AX10" s="55"/>
      <c r="AY10" s="55"/>
      <c r="AZ10" s="55"/>
      <c r="BA10" s="55"/>
      <c r="BB10" s="56" t="s">
        <v>507</v>
      </c>
      <c r="BC10" s="55" t="s">
        <v>2002</v>
      </c>
      <c r="BD10" s="55" t="s">
        <v>543</v>
      </c>
      <c r="BE10" s="55" t="s">
        <v>2000</v>
      </c>
      <c r="BF10" s="55"/>
      <c r="BG10" s="55" t="s">
        <v>2001</v>
      </c>
      <c r="BH10" s="55" t="s">
        <v>856</v>
      </c>
      <c r="BI10" s="55" t="s">
        <v>857</v>
      </c>
    </row>
    <row r="11" spans="1:61">
      <c r="A11" s="12" t="s">
        <v>2005</v>
      </c>
      <c r="B11" s="12" t="s">
        <v>2006</v>
      </c>
      <c r="C11" s="12">
        <v>18537679267</v>
      </c>
      <c r="D11" s="12">
        <v>10017582</v>
      </c>
      <c r="E11" s="12" t="s">
        <v>556</v>
      </c>
      <c r="F11" s="12">
        <v>578555.09</v>
      </c>
      <c r="G11" s="12">
        <v>202972.08</v>
      </c>
      <c r="H11" s="12" t="s">
        <v>1375</v>
      </c>
      <c r="I11" s="12"/>
      <c r="J11" s="61"/>
      <c r="K11" s="61"/>
      <c r="L11" s="61"/>
      <c r="M11" s="55" t="s">
        <v>2007</v>
      </c>
      <c r="N11" s="61"/>
      <c r="O11" s="61"/>
      <c r="P11" s="61"/>
      <c r="Q11" s="55"/>
      <c r="R11" s="55"/>
      <c r="S11" s="55"/>
      <c r="T11" s="55" t="s">
        <v>1328</v>
      </c>
      <c r="U11" s="56" t="s">
        <v>1369</v>
      </c>
      <c r="V11" s="55" t="s">
        <v>636</v>
      </c>
      <c r="W11" s="55" t="s">
        <v>2008</v>
      </c>
      <c r="X11" s="55" t="s">
        <v>1724</v>
      </c>
      <c r="Y11" s="12" t="s">
        <v>639</v>
      </c>
      <c r="Z11" s="55" t="s">
        <v>538</v>
      </c>
      <c r="AA11" s="55"/>
      <c r="AB11" s="55"/>
      <c r="AC11" s="55"/>
      <c r="AD11" s="55"/>
      <c r="AE11" s="55"/>
      <c r="AF11" s="55"/>
      <c r="AG11" s="55"/>
      <c r="AH11" s="55" t="s">
        <v>538</v>
      </c>
      <c r="AI11" s="55" t="s">
        <v>538</v>
      </c>
      <c r="AJ11" s="55"/>
      <c r="AK11" s="55"/>
      <c r="AL11" s="55"/>
      <c r="AM11" s="55"/>
      <c r="AN11" s="55"/>
      <c r="AO11" s="55"/>
      <c r="AP11" s="55"/>
      <c r="AQ11" s="55"/>
      <c r="AR11" s="55"/>
      <c r="AS11" s="61"/>
      <c r="AT11" s="55"/>
      <c r="AU11" s="55" t="s">
        <v>2009</v>
      </c>
      <c r="AV11" s="55" t="s">
        <v>2010</v>
      </c>
      <c r="AW11" s="55" t="s">
        <v>2011</v>
      </c>
      <c r="AX11" s="55"/>
      <c r="AY11" s="55"/>
      <c r="AZ11" s="55"/>
      <c r="BA11" s="55"/>
      <c r="BB11" s="56" t="s">
        <v>1356</v>
      </c>
      <c r="BC11" s="55" t="s">
        <v>2007</v>
      </c>
      <c r="BD11" s="55" t="s">
        <v>2012</v>
      </c>
      <c r="BE11" s="55" t="s">
        <v>2013</v>
      </c>
      <c r="BF11" s="55"/>
      <c r="BG11" s="55" t="s">
        <v>2014</v>
      </c>
      <c r="BH11" s="55" t="s">
        <v>2015</v>
      </c>
      <c r="BI11" s="55" t="s">
        <v>2016</v>
      </c>
    </row>
    <row r="12" spans="1:61">
      <c r="A12" s="12" t="s">
        <v>853</v>
      </c>
      <c r="B12" s="12" t="s">
        <v>523</v>
      </c>
      <c r="C12" s="12">
        <v>18504065060</v>
      </c>
      <c r="D12" s="12">
        <v>10177175</v>
      </c>
      <c r="E12" s="12" t="s">
        <v>2017</v>
      </c>
      <c r="F12" s="12">
        <v>42493.6</v>
      </c>
      <c r="G12" s="12">
        <v>7513.46</v>
      </c>
      <c r="H12" s="12" t="s">
        <v>1964</v>
      </c>
      <c r="I12" s="12">
        <v>105.64</v>
      </c>
      <c r="J12" s="61"/>
      <c r="K12" s="61"/>
      <c r="L12" s="61"/>
      <c r="M12" s="55" t="s">
        <v>2018</v>
      </c>
      <c r="N12" s="61"/>
      <c r="O12" s="61"/>
      <c r="P12" s="61"/>
      <c r="Q12" s="55"/>
      <c r="R12" s="55"/>
      <c r="S12" s="55"/>
      <c r="T12" s="55" t="s">
        <v>634</v>
      </c>
      <c r="U12" s="56" t="s">
        <v>1954</v>
      </c>
      <c r="V12" s="55" t="s">
        <v>636</v>
      </c>
      <c r="W12" s="55" t="s">
        <v>637</v>
      </c>
      <c r="X12" s="55" t="s">
        <v>638</v>
      </c>
      <c r="Y12" s="12" t="s">
        <v>639</v>
      </c>
      <c r="Z12" s="55" t="s">
        <v>538</v>
      </c>
      <c r="AA12" s="55"/>
      <c r="AB12" s="55"/>
      <c r="AC12" s="55"/>
      <c r="AD12" s="55"/>
      <c r="AE12" s="55"/>
      <c r="AF12" s="55"/>
      <c r="AG12" s="55"/>
      <c r="AH12" s="55" t="s">
        <v>537</v>
      </c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61"/>
      <c r="AT12" s="55">
        <v>105.64</v>
      </c>
      <c r="AU12" s="55" t="s">
        <v>2019</v>
      </c>
      <c r="AV12" s="55" t="s">
        <v>644</v>
      </c>
      <c r="AW12" s="55" t="s">
        <v>2020</v>
      </c>
      <c r="AX12" s="55"/>
      <c r="AY12" s="55"/>
      <c r="AZ12" s="55"/>
      <c r="BA12" s="55"/>
      <c r="BB12" s="56" t="s">
        <v>1356</v>
      </c>
      <c r="BC12" s="55" t="s">
        <v>2018</v>
      </c>
      <c r="BD12" s="55" t="s">
        <v>543</v>
      </c>
      <c r="BE12" s="55" t="s">
        <v>2000</v>
      </c>
      <c r="BF12" s="55"/>
      <c r="BG12" s="55" t="s">
        <v>2001</v>
      </c>
      <c r="BH12" s="55" t="s">
        <v>856</v>
      </c>
      <c r="BI12" s="55" t="s">
        <v>857</v>
      </c>
    </row>
    <row r="13" spans="1:61">
      <c r="A13" s="12" t="s">
        <v>2021</v>
      </c>
      <c r="B13" s="12" t="s">
        <v>2022</v>
      </c>
      <c r="C13" s="12">
        <v>18646665675</v>
      </c>
      <c r="D13" s="12">
        <v>10246731</v>
      </c>
      <c r="E13" s="12" t="s">
        <v>641</v>
      </c>
      <c r="F13" s="12">
        <v>1860500</v>
      </c>
      <c r="G13" s="12">
        <v>1442561.73</v>
      </c>
      <c r="H13" s="12" t="s">
        <v>1569</v>
      </c>
      <c r="I13" s="12"/>
      <c r="J13" s="61"/>
      <c r="K13" s="61"/>
      <c r="L13" s="61"/>
      <c r="M13" s="55" t="s">
        <v>2023</v>
      </c>
      <c r="N13" s="61"/>
      <c r="O13" s="61"/>
      <c r="P13" s="61"/>
      <c r="Q13" s="55"/>
      <c r="R13" s="55"/>
      <c r="S13" s="55"/>
      <c r="T13" s="55" t="s">
        <v>634</v>
      </c>
      <c r="U13" s="56" t="s">
        <v>1565</v>
      </c>
      <c r="V13" s="55" t="s">
        <v>1348</v>
      </c>
      <c r="W13" s="55" t="s">
        <v>2024</v>
      </c>
      <c r="X13" s="55" t="s">
        <v>2025</v>
      </c>
      <c r="Y13" s="12" t="s">
        <v>147</v>
      </c>
      <c r="Z13" s="55" t="s">
        <v>537</v>
      </c>
      <c r="AA13" s="55" t="s">
        <v>2026</v>
      </c>
      <c r="AB13" s="55" t="s">
        <v>641</v>
      </c>
      <c r="AC13" s="55" t="s">
        <v>147</v>
      </c>
      <c r="AD13" s="55"/>
      <c r="AE13" s="55">
        <v>14311.4</v>
      </c>
      <c r="AF13" s="55"/>
      <c r="AG13" s="55" t="s">
        <v>537</v>
      </c>
      <c r="AH13" s="55" t="s">
        <v>538</v>
      </c>
      <c r="AI13" s="55" t="s">
        <v>538</v>
      </c>
      <c r="AJ13" s="55">
        <v>4000000</v>
      </c>
      <c r="AK13" s="55">
        <v>500000</v>
      </c>
      <c r="AL13" s="55"/>
      <c r="AM13" s="55"/>
      <c r="AN13" s="55"/>
      <c r="AO13" s="55"/>
      <c r="AP13" s="55"/>
      <c r="AQ13" s="55"/>
      <c r="AR13" s="55"/>
      <c r="AS13" s="61"/>
      <c r="AT13" s="55">
        <v>14311.4</v>
      </c>
      <c r="AU13" s="55" t="s">
        <v>2027</v>
      </c>
      <c r="AV13" s="55" t="s">
        <v>2028</v>
      </c>
      <c r="AW13" s="55" t="s">
        <v>2029</v>
      </c>
      <c r="AX13" s="55"/>
      <c r="AY13" s="55"/>
      <c r="AZ13" s="55"/>
      <c r="BA13" s="55"/>
      <c r="BB13" s="56" t="s">
        <v>1164</v>
      </c>
      <c r="BC13" s="55" t="s">
        <v>2023</v>
      </c>
      <c r="BD13" s="55" t="s">
        <v>543</v>
      </c>
      <c r="BE13" s="55" t="s">
        <v>2030</v>
      </c>
      <c r="BF13" s="55"/>
      <c r="BG13" s="55" t="s">
        <v>2031</v>
      </c>
      <c r="BH13" s="55" t="s">
        <v>2032</v>
      </c>
      <c r="BI13" s="55" t="s">
        <v>2033</v>
      </c>
    </row>
    <row r="14" spans="1:61">
      <c r="A14" s="12" t="s">
        <v>1467</v>
      </c>
      <c r="B14" s="12" t="s">
        <v>573</v>
      </c>
      <c r="C14" s="12">
        <v>13942085498</v>
      </c>
      <c r="D14" s="12">
        <v>10308269</v>
      </c>
      <c r="E14" s="12" t="s">
        <v>518</v>
      </c>
      <c r="F14" s="12">
        <v>294763</v>
      </c>
      <c r="G14" s="12">
        <v>266760.51</v>
      </c>
      <c r="H14" s="12" t="s">
        <v>465</v>
      </c>
      <c r="I14" s="12">
        <v>155.33</v>
      </c>
      <c r="J14" s="56" t="s">
        <v>507</v>
      </c>
      <c r="K14" s="61"/>
      <c r="L14" s="61" t="s">
        <v>118</v>
      </c>
      <c r="M14" s="55" t="s">
        <v>2034</v>
      </c>
      <c r="N14" s="63">
        <f>R14/G14</f>
        <v>1.05160235298695</v>
      </c>
      <c r="O14" s="66" t="s">
        <v>522</v>
      </c>
      <c r="P14" s="66" t="s">
        <v>535</v>
      </c>
      <c r="Q14" s="65">
        <v>1806</v>
      </c>
      <c r="R14" s="55">
        <f>I14*Q14</f>
        <v>280525.98</v>
      </c>
      <c r="S14" s="55"/>
      <c r="T14" s="55" t="s">
        <v>634</v>
      </c>
      <c r="U14" s="56" t="s">
        <v>1461</v>
      </c>
      <c r="V14" s="55" t="s">
        <v>636</v>
      </c>
      <c r="W14" s="55" t="s">
        <v>637</v>
      </c>
      <c r="X14" s="55" t="s">
        <v>654</v>
      </c>
      <c r="Y14" s="12" t="s">
        <v>639</v>
      </c>
      <c r="Z14" s="55" t="s">
        <v>538</v>
      </c>
      <c r="AA14" s="55" t="s">
        <v>2035</v>
      </c>
      <c r="AB14" s="55" t="s">
        <v>641</v>
      </c>
      <c r="AC14" s="55" t="s">
        <v>118</v>
      </c>
      <c r="AD14" s="55"/>
      <c r="AE14" s="55"/>
      <c r="AF14" s="55"/>
      <c r="AG14" s="55" t="s">
        <v>537</v>
      </c>
      <c r="AH14" s="55" t="s">
        <v>537</v>
      </c>
      <c r="AI14" s="55" t="s">
        <v>537</v>
      </c>
      <c r="AJ14" s="55">
        <v>466000</v>
      </c>
      <c r="AK14" s="55">
        <v>12000</v>
      </c>
      <c r="AL14" s="55"/>
      <c r="AM14" s="55"/>
      <c r="AN14" s="55"/>
      <c r="AO14" s="55"/>
      <c r="AP14" s="55"/>
      <c r="AQ14" s="55"/>
      <c r="AR14" s="55"/>
      <c r="AS14" s="12">
        <v>155.33</v>
      </c>
      <c r="AT14" s="55">
        <v>155.33</v>
      </c>
      <c r="AU14" s="55" t="s">
        <v>522</v>
      </c>
      <c r="AV14" s="55" t="s">
        <v>664</v>
      </c>
      <c r="AW14" s="55" t="s">
        <v>522</v>
      </c>
      <c r="AX14" s="55"/>
      <c r="AY14" s="55"/>
      <c r="AZ14" s="55"/>
      <c r="BA14" s="55"/>
      <c r="BB14" s="56" t="s">
        <v>507</v>
      </c>
      <c r="BC14" s="55" t="s">
        <v>2036</v>
      </c>
      <c r="BD14" s="55" t="s">
        <v>543</v>
      </c>
      <c r="BE14" s="55" t="s">
        <v>2037</v>
      </c>
      <c r="BF14" s="55"/>
      <c r="BG14" s="55" t="s">
        <v>2038</v>
      </c>
      <c r="BH14" s="55" t="s">
        <v>2039</v>
      </c>
      <c r="BI14" s="55" t="s">
        <v>2040</v>
      </c>
    </row>
    <row r="15" spans="1:61">
      <c r="A15" s="12" t="s">
        <v>1467</v>
      </c>
      <c r="B15" s="12" t="s">
        <v>573</v>
      </c>
      <c r="C15" s="12">
        <v>13942085498</v>
      </c>
      <c r="D15" s="12">
        <v>10168134</v>
      </c>
      <c r="E15" s="12" t="s">
        <v>518</v>
      </c>
      <c r="F15" s="12">
        <v>310961</v>
      </c>
      <c r="G15" s="12">
        <v>254210.65</v>
      </c>
      <c r="H15" s="12" t="s">
        <v>1468</v>
      </c>
      <c r="I15" s="12">
        <v>88.02</v>
      </c>
      <c r="J15" s="61"/>
      <c r="K15" s="61"/>
      <c r="L15" s="61"/>
      <c r="M15" s="55" t="s">
        <v>2041</v>
      </c>
      <c r="N15" s="61"/>
      <c r="O15" s="61"/>
      <c r="P15" s="61"/>
      <c r="Q15" s="55"/>
      <c r="R15" s="55"/>
      <c r="S15" s="55"/>
      <c r="T15" s="55" t="s">
        <v>634</v>
      </c>
      <c r="U15" s="56" t="s">
        <v>1461</v>
      </c>
      <c r="V15" s="55" t="s">
        <v>636</v>
      </c>
      <c r="W15" s="55" t="s">
        <v>637</v>
      </c>
      <c r="X15" s="55" t="s">
        <v>2042</v>
      </c>
      <c r="Y15" s="12" t="s">
        <v>639</v>
      </c>
      <c r="Z15" s="55" t="s">
        <v>538</v>
      </c>
      <c r="AA15" s="55" t="s">
        <v>2035</v>
      </c>
      <c r="AB15" s="55" t="s">
        <v>641</v>
      </c>
      <c r="AC15" s="55" t="s">
        <v>118</v>
      </c>
      <c r="AD15" s="55"/>
      <c r="AE15" s="55"/>
      <c r="AF15" s="55"/>
      <c r="AG15" s="55" t="s">
        <v>537</v>
      </c>
      <c r="AH15" s="55" t="s">
        <v>537</v>
      </c>
      <c r="AI15" s="55" t="s">
        <v>537</v>
      </c>
      <c r="AJ15" s="55">
        <v>264060</v>
      </c>
      <c r="AK15" s="55">
        <v>6000</v>
      </c>
      <c r="AL15" s="55"/>
      <c r="AM15" s="55"/>
      <c r="AN15" s="55"/>
      <c r="AO15" s="55"/>
      <c r="AP15" s="55"/>
      <c r="AQ15" s="55"/>
      <c r="AR15" s="55"/>
      <c r="AS15" s="61"/>
      <c r="AT15" s="55">
        <v>88.02</v>
      </c>
      <c r="AU15" s="55" t="s">
        <v>522</v>
      </c>
      <c r="AV15" s="55" t="s">
        <v>664</v>
      </c>
      <c r="AW15" s="55" t="s">
        <v>522</v>
      </c>
      <c r="AX15" s="55"/>
      <c r="AY15" s="55"/>
      <c r="AZ15" s="55"/>
      <c r="BA15" s="55"/>
      <c r="BB15" s="56" t="s">
        <v>1356</v>
      </c>
      <c r="BC15" s="55" t="s">
        <v>2043</v>
      </c>
      <c r="BD15" s="55" t="s">
        <v>543</v>
      </c>
      <c r="BE15" s="55" t="s">
        <v>2037</v>
      </c>
      <c r="BF15" s="55"/>
      <c r="BG15" s="55" t="s">
        <v>2038</v>
      </c>
      <c r="BH15" s="55" t="s">
        <v>2039</v>
      </c>
      <c r="BI15" s="55" t="s">
        <v>2040</v>
      </c>
    </row>
    <row r="16" spans="1:61">
      <c r="A16" s="12" t="s">
        <v>2044</v>
      </c>
      <c r="B16" s="12" t="s">
        <v>2045</v>
      </c>
      <c r="C16" s="12">
        <v>13946698006</v>
      </c>
      <c r="D16" s="12">
        <v>10201060</v>
      </c>
      <c r="E16" s="12" t="s">
        <v>506</v>
      </c>
      <c r="F16" s="12">
        <v>166211.43</v>
      </c>
      <c r="G16" s="12">
        <v>131145.15</v>
      </c>
      <c r="H16" s="12" t="s">
        <v>2046</v>
      </c>
      <c r="I16" s="12">
        <v>157.48</v>
      </c>
      <c r="J16" s="61"/>
      <c r="K16" s="61"/>
      <c r="L16" s="61"/>
      <c r="M16" s="55" t="s">
        <v>2047</v>
      </c>
      <c r="N16" s="61"/>
      <c r="O16" s="61"/>
      <c r="P16" s="61"/>
      <c r="Q16" s="55"/>
      <c r="R16" s="55"/>
      <c r="S16" s="55"/>
      <c r="T16" s="55" t="s">
        <v>634</v>
      </c>
      <c r="U16" s="56" t="s">
        <v>653</v>
      </c>
      <c r="V16" s="55" t="s">
        <v>636</v>
      </c>
      <c r="W16" s="55" t="s">
        <v>637</v>
      </c>
      <c r="X16" s="55" t="s">
        <v>1990</v>
      </c>
      <c r="Y16" s="12" t="s">
        <v>2048</v>
      </c>
      <c r="Z16" s="55" t="s">
        <v>2049</v>
      </c>
      <c r="AA16" s="55"/>
      <c r="AB16" s="55"/>
      <c r="AC16" s="55"/>
      <c r="AD16" s="55"/>
      <c r="AE16" s="55"/>
      <c r="AF16" s="55"/>
      <c r="AG16" s="55"/>
      <c r="AH16" s="55" t="s">
        <v>2049</v>
      </c>
      <c r="AI16" s="55"/>
      <c r="AJ16" s="55"/>
      <c r="AK16" s="55"/>
      <c r="AL16" s="55"/>
      <c r="AM16" s="55" t="s">
        <v>2050</v>
      </c>
      <c r="AN16" s="55" t="s">
        <v>2050</v>
      </c>
      <c r="AO16" s="55"/>
      <c r="AP16" s="55"/>
      <c r="AQ16" s="55"/>
      <c r="AR16" s="55"/>
      <c r="AS16" s="61"/>
      <c r="AT16" s="55"/>
      <c r="AU16" s="55"/>
      <c r="AV16" s="55"/>
      <c r="AW16" s="55"/>
      <c r="AX16" s="55"/>
      <c r="AY16" s="55"/>
      <c r="AZ16" s="55"/>
      <c r="BA16" s="55"/>
      <c r="BB16" s="56" t="s">
        <v>1356</v>
      </c>
      <c r="BC16" s="55" t="s">
        <v>2047</v>
      </c>
      <c r="BD16" s="55" t="s">
        <v>543</v>
      </c>
      <c r="BE16" s="55" t="s">
        <v>544</v>
      </c>
      <c r="BF16" s="55"/>
      <c r="BG16" s="55" t="s">
        <v>545</v>
      </c>
      <c r="BH16" s="55" t="s">
        <v>2051</v>
      </c>
      <c r="BI16" s="55" t="s">
        <v>2052</v>
      </c>
    </row>
    <row r="17" spans="1:61">
      <c r="A17" s="12" t="s">
        <v>1507</v>
      </c>
      <c r="B17" s="12" t="s">
        <v>536</v>
      </c>
      <c r="C17" s="12">
        <v>17645506232</v>
      </c>
      <c r="D17" s="12">
        <v>10282224</v>
      </c>
      <c r="E17" s="12" t="s">
        <v>533</v>
      </c>
      <c r="F17" s="12">
        <v>1038351.7</v>
      </c>
      <c r="G17" s="12">
        <v>918941.25</v>
      </c>
      <c r="H17" s="12" t="s">
        <v>433</v>
      </c>
      <c r="I17" s="12">
        <v>231.43</v>
      </c>
      <c r="J17" s="56" t="s">
        <v>507</v>
      </c>
      <c r="K17" s="61"/>
      <c r="L17" s="51" t="s">
        <v>541</v>
      </c>
      <c r="M17" s="51" t="s">
        <v>434</v>
      </c>
      <c r="N17" s="61"/>
      <c r="O17" s="61"/>
      <c r="P17" s="61"/>
      <c r="Q17" s="55"/>
      <c r="R17" s="55"/>
      <c r="S17" s="55"/>
      <c r="T17" s="55" t="s">
        <v>634</v>
      </c>
      <c r="U17" s="56" t="s">
        <v>653</v>
      </c>
      <c r="V17" s="55" t="s">
        <v>636</v>
      </c>
      <c r="W17" s="55" t="s">
        <v>637</v>
      </c>
      <c r="X17" s="55" t="s">
        <v>654</v>
      </c>
      <c r="Y17" s="12" t="s">
        <v>639</v>
      </c>
      <c r="Z17" s="55" t="s">
        <v>537</v>
      </c>
      <c r="AA17" s="55"/>
      <c r="AB17" s="55"/>
      <c r="AC17" s="55"/>
      <c r="AD17" s="55"/>
      <c r="AE17" s="55"/>
      <c r="AF17" s="55"/>
      <c r="AG17" s="55" t="s">
        <v>537</v>
      </c>
      <c r="AH17" s="55" t="s">
        <v>538</v>
      </c>
      <c r="AI17" s="55" t="s">
        <v>537</v>
      </c>
      <c r="AJ17" s="55"/>
      <c r="AK17" s="55"/>
      <c r="AL17" s="55"/>
      <c r="AM17" s="55"/>
      <c r="AN17" s="55"/>
      <c r="AO17" s="55"/>
      <c r="AP17" s="55"/>
      <c r="AQ17" s="55"/>
      <c r="AR17" s="55"/>
      <c r="AS17" s="61"/>
      <c r="AT17" s="55">
        <v>231.43</v>
      </c>
      <c r="AU17" s="55" t="s">
        <v>539</v>
      </c>
      <c r="AV17" s="55" t="s">
        <v>540</v>
      </c>
      <c r="AW17" s="55" t="s">
        <v>541</v>
      </c>
      <c r="AX17" s="55"/>
      <c r="AY17" s="55"/>
      <c r="AZ17" s="55"/>
      <c r="BA17" s="55"/>
      <c r="BB17" s="56" t="s">
        <v>507</v>
      </c>
      <c r="BC17" s="55" t="s">
        <v>542</v>
      </c>
      <c r="BD17" s="55" t="s">
        <v>543</v>
      </c>
      <c r="BE17" s="55" t="s">
        <v>544</v>
      </c>
      <c r="BF17" s="55"/>
      <c r="BG17" s="55" t="s">
        <v>545</v>
      </c>
      <c r="BH17" s="55" t="s">
        <v>546</v>
      </c>
      <c r="BI17" s="55" t="s">
        <v>547</v>
      </c>
    </row>
    <row r="18" spans="1:61">
      <c r="A18" s="12" t="s">
        <v>2053</v>
      </c>
      <c r="B18" s="12" t="s">
        <v>2054</v>
      </c>
      <c r="C18" s="12">
        <v>18759325783</v>
      </c>
      <c r="D18" s="12">
        <v>10107876</v>
      </c>
      <c r="E18" s="12" t="s">
        <v>506</v>
      </c>
      <c r="F18" s="12">
        <v>4083963.17</v>
      </c>
      <c r="G18" s="12">
        <v>2702836.99</v>
      </c>
      <c r="H18" s="12" t="s">
        <v>1616</v>
      </c>
      <c r="I18" s="12">
        <v>15115.4</v>
      </c>
      <c r="J18" s="61"/>
      <c r="K18" s="61"/>
      <c r="L18" s="61"/>
      <c r="M18" s="55" t="s">
        <v>2055</v>
      </c>
      <c r="N18" s="61"/>
      <c r="O18" s="61"/>
      <c r="P18" s="61"/>
      <c r="Q18" s="55"/>
      <c r="R18" s="55"/>
      <c r="S18" s="55"/>
      <c r="T18" s="55" t="s">
        <v>751</v>
      </c>
      <c r="U18" s="56" t="s">
        <v>752</v>
      </c>
      <c r="V18" s="55" t="s">
        <v>1348</v>
      </c>
      <c r="W18" s="55" t="s">
        <v>2024</v>
      </c>
      <c r="X18" s="55" t="s">
        <v>2025</v>
      </c>
      <c r="Y18" s="12" t="s">
        <v>147</v>
      </c>
      <c r="Z18" s="55" t="s">
        <v>538</v>
      </c>
      <c r="AA18" s="55" t="s">
        <v>918</v>
      </c>
      <c r="AB18" s="55" t="s">
        <v>2056</v>
      </c>
      <c r="AC18" s="55" t="s">
        <v>2025</v>
      </c>
      <c r="AD18" s="55"/>
      <c r="AE18" s="55">
        <v>15115.4</v>
      </c>
      <c r="AF18" s="55"/>
      <c r="AG18" s="55" t="s">
        <v>538</v>
      </c>
      <c r="AH18" s="55" t="s">
        <v>538</v>
      </c>
      <c r="AI18" s="55" t="s">
        <v>538</v>
      </c>
      <c r="AJ18" s="55"/>
      <c r="AK18" s="55"/>
      <c r="AL18" s="55"/>
      <c r="AM18" s="55"/>
      <c r="AN18" s="55"/>
      <c r="AO18" s="55"/>
      <c r="AP18" s="55"/>
      <c r="AQ18" s="55"/>
      <c r="AR18" s="55"/>
      <c r="AS18" s="61"/>
      <c r="AT18" s="55"/>
      <c r="AU18" s="55" t="s">
        <v>918</v>
      </c>
      <c r="AV18" s="55" t="s">
        <v>918</v>
      </c>
      <c r="AW18" s="55" t="s">
        <v>918</v>
      </c>
      <c r="AX18" s="55"/>
      <c r="AY18" s="55"/>
      <c r="AZ18" s="55"/>
      <c r="BA18" s="55"/>
      <c r="BB18" s="56" t="s">
        <v>1164</v>
      </c>
      <c r="BC18" s="55" t="s">
        <v>2055</v>
      </c>
      <c r="BD18" s="55" t="s">
        <v>762</v>
      </c>
      <c r="BE18" s="55" t="s">
        <v>757</v>
      </c>
      <c r="BF18" s="55"/>
      <c r="BG18" s="55" t="s">
        <v>758</v>
      </c>
      <c r="BH18" s="55" t="s">
        <v>2057</v>
      </c>
      <c r="BI18" s="55" t="s">
        <v>2058</v>
      </c>
    </row>
    <row r="19" spans="1:61">
      <c r="A19" s="12" t="s">
        <v>1467</v>
      </c>
      <c r="B19" s="12" t="s">
        <v>573</v>
      </c>
      <c r="C19" s="12">
        <v>13942085498</v>
      </c>
      <c r="D19" s="12">
        <v>10168733</v>
      </c>
      <c r="E19" s="12" t="s">
        <v>2059</v>
      </c>
      <c r="F19" s="12">
        <v>2000000</v>
      </c>
      <c r="G19" s="12">
        <v>1233333.15</v>
      </c>
      <c r="H19" s="12" t="s">
        <v>1469</v>
      </c>
      <c r="I19" s="12">
        <v>0</v>
      </c>
      <c r="J19" s="61"/>
      <c r="K19" s="61"/>
      <c r="L19" s="61"/>
      <c r="M19" s="55" t="s">
        <v>2060</v>
      </c>
      <c r="N19" s="61"/>
      <c r="O19" s="61"/>
      <c r="P19" s="61"/>
      <c r="Q19" s="55"/>
      <c r="R19" s="55"/>
      <c r="S19" s="55"/>
      <c r="T19" s="55" t="s">
        <v>634</v>
      </c>
      <c r="U19" s="56" t="s">
        <v>1461</v>
      </c>
      <c r="V19" s="55" t="s">
        <v>1348</v>
      </c>
      <c r="W19" s="55" t="s">
        <v>2024</v>
      </c>
      <c r="X19" s="55" t="s">
        <v>2025</v>
      </c>
      <c r="Y19" s="12" t="s">
        <v>147</v>
      </c>
      <c r="Z19" s="55" t="s">
        <v>537</v>
      </c>
      <c r="AA19" s="55" t="s">
        <v>2035</v>
      </c>
      <c r="AB19" s="55" t="s">
        <v>641</v>
      </c>
      <c r="AC19" s="55" t="s">
        <v>662</v>
      </c>
      <c r="AD19" s="55"/>
      <c r="AE19" s="55">
        <v>3956.9</v>
      </c>
      <c r="AF19" s="55"/>
      <c r="AG19" s="55" t="s">
        <v>538</v>
      </c>
      <c r="AH19" s="55" t="s">
        <v>537</v>
      </c>
      <c r="AI19" s="55" t="s">
        <v>537</v>
      </c>
      <c r="AJ19" s="55">
        <v>1600000</v>
      </c>
      <c r="AK19" s="55">
        <v>50000</v>
      </c>
      <c r="AL19" s="55"/>
      <c r="AM19" s="55"/>
      <c r="AN19" s="55"/>
      <c r="AO19" s="55"/>
      <c r="AP19" s="55"/>
      <c r="AQ19" s="55"/>
      <c r="AR19" s="55"/>
      <c r="AS19" s="61"/>
      <c r="AT19" s="55">
        <v>0</v>
      </c>
      <c r="AU19" s="55" t="s">
        <v>522</v>
      </c>
      <c r="AV19" s="55" t="s">
        <v>664</v>
      </c>
      <c r="AW19" s="55" t="s">
        <v>522</v>
      </c>
      <c r="AX19" s="55"/>
      <c r="AY19" s="55"/>
      <c r="AZ19" s="55"/>
      <c r="BA19" s="55"/>
      <c r="BB19" s="56" t="s">
        <v>1164</v>
      </c>
      <c r="BC19" s="55" t="s">
        <v>2061</v>
      </c>
      <c r="BD19" s="55" t="s">
        <v>543</v>
      </c>
      <c r="BE19" s="55" t="s">
        <v>2037</v>
      </c>
      <c r="BF19" s="55"/>
      <c r="BG19" s="55" t="s">
        <v>2038</v>
      </c>
      <c r="BH19" s="55" t="s">
        <v>2039</v>
      </c>
      <c r="BI19" s="55" t="s">
        <v>2040</v>
      </c>
    </row>
    <row r="20" spans="1:61">
      <c r="A20" s="12" t="s">
        <v>1507</v>
      </c>
      <c r="B20" s="12" t="s">
        <v>536</v>
      </c>
      <c r="C20" s="12">
        <v>17645506232</v>
      </c>
      <c r="D20" s="12">
        <v>10169307</v>
      </c>
      <c r="E20" s="12" t="s">
        <v>556</v>
      </c>
      <c r="F20" s="12">
        <v>1044766.05</v>
      </c>
      <c r="G20" s="12">
        <v>789667.44</v>
      </c>
      <c r="H20" s="12" t="s">
        <v>444</v>
      </c>
      <c r="I20" s="12">
        <v>186.83</v>
      </c>
      <c r="J20" s="56" t="s">
        <v>507</v>
      </c>
      <c r="K20" s="61"/>
      <c r="L20" s="51" t="s">
        <v>541</v>
      </c>
      <c r="M20" s="51" t="s">
        <v>445</v>
      </c>
      <c r="N20" s="61"/>
      <c r="O20" s="61"/>
      <c r="P20" s="61"/>
      <c r="Q20" s="55"/>
      <c r="R20" s="55"/>
      <c r="S20" s="55"/>
      <c r="T20" s="55" t="s">
        <v>634</v>
      </c>
      <c r="U20" s="56" t="s">
        <v>653</v>
      </c>
      <c r="V20" s="55" t="s">
        <v>636</v>
      </c>
      <c r="W20" s="55" t="s">
        <v>637</v>
      </c>
      <c r="X20" s="55" t="s">
        <v>654</v>
      </c>
      <c r="Y20" s="12" t="s">
        <v>639</v>
      </c>
      <c r="Z20" s="55" t="s">
        <v>537</v>
      </c>
      <c r="AA20" s="55"/>
      <c r="AB20" s="55"/>
      <c r="AC20" s="55"/>
      <c r="AD20" s="55"/>
      <c r="AE20" s="55"/>
      <c r="AF20" s="55"/>
      <c r="AG20" s="55" t="s">
        <v>537</v>
      </c>
      <c r="AH20" s="55" t="s">
        <v>538</v>
      </c>
      <c r="AI20" s="55" t="s">
        <v>537</v>
      </c>
      <c r="AJ20" s="55"/>
      <c r="AK20" s="55"/>
      <c r="AL20" s="55"/>
      <c r="AM20" s="55"/>
      <c r="AN20" s="55"/>
      <c r="AO20" s="55"/>
      <c r="AP20" s="55"/>
      <c r="AQ20" s="55"/>
      <c r="AR20" s="55"/>
      <c r="AS20" s="61"/>
      <c r="AT20" s="55">
        <v>186.83</v>
      </c>
      <c r="AU20" s="55" t="s">
        <v>539</v>
      </c>
      <c r="AV20" s="55" t="s">
        <v>540</v>
      </c>
      <c r="AW20" s="55" t="s">
        <v>541</v>
      </c>
      <c r="AX20" s="55"/>
      <c r="AY20" s="55"/>
      <c r="AZ20" s="55"/>
      <c r="BA20" s="55"/>
      <c r="BB20" s="56" t="s">
        <v>507</v>
      </c>
      <c r="BC20" s="55" t="s">
        <v>542</v>
      </c>
      <c r="BD20" s="55" t="s">
        <v>543</v>
      </c>
      <c r="BE20" s="55" t="s">
        <v>544</v>
      </c>
      <c r="BF20" s="55"/>
      <c r="BG20" s="55" t="s">
        <v>545</v>
      </c>
      <c r="BH20" s="55" t="s">
        <v>546</v>
      </c>
      <c r="BI20" s="55" t="s">
        <v>547</v>
      </c>
    </row>
    <row r="21" spans="1:61">
      <c r="A21" s="12" t="s">
        <v>1515</v>
      </c>
      <c r="B21" s="12" t="s">
        <v>2062</v>
      </c>
      <c r="C21" s="12">
        <v>13846952687</v>
      </c>
      <c r="D21" s="12">
        <v>10375721</v>
      </c>
      <c r="E21" s="12" t="s">
        <v>518</v>
      </c>
      <c r="F21" s="12">
        <v>833521.01</v>
      </c>
      <c r="G21" s="12">
        <v>787677.38</v>
      </c>
      <c r="H21" s="12" t="s">
        <v>459</v>
      </c>
      <c r="I21" s="12">
        <v>109.44</v>
      </c>
      <c r="J21" s="56" t="s">
        <v>507</v>
      </c>
      <c r="K21" s="61"/>
      <c r="L21" s="61"/>
      <c r="M21" s="55" t="s">
        <v>460</v>
      </c>
      <c r="N21" s="63">
        <f>R21/G21</f>
        <v>0.398202421402529</v>
      </c>
      <c r="O21" s="66"/>
      <c r="P21" s="66" t="s">
        <v>535</v>
      </c>
      <c r="Q21" s="67">
        <v>2866</v>
      </c>
      <c r="R21" s="55">
        <f>I21*Q21</f>
        <v>313655.04</v>
      </c>
      <c r="S21" s="55"/>
      <c r="T21" s="55" t="s">
        <v>634</v>
      </c>
      <c r="U21" s="56" t="s">
        <v>653</v>
      </c>
      <c r="V21" s="55" t="s">
        <v>636</v>
      </c>
      <c r="W21" s="55" t="s">
        <v>637</v>
      </c>
      <c r="X21" s="55" t="s">
        <v>654</v>
      </c>
      <c r="Y21" s="12" t="s">
        <v>639</v>
      </c>
      <c r="Z21" s="55" t="s">
        <v>537</v>
      </c>
      <c r="AA21" s="55" t="s">
        <v>2063</v>
      </c>
      <c r="AB21" s="55" t="s">
        <v>518</v>
      </c>
      <c r="AC21" s="55" t="s">
        <v>642</v>
      </c>
      <c r="AD21" s="55"/>
      <c r="AE21" s="55"/>
      <c r="AF21" s="55"/>
      <c r="AG21" s="55"/>
      <c r="AH21" s="55" t="s">
        <v>537</v>
      </c>
      <c r="AI21" s="55" t="s">
        <v>537</v>
      </c>
      <c r="AJ21" s="55"/>
      <c r="AK21" s="55"/>
      <c r="AL21" s="55"/>
      <c r="AM21" s="55"/>
      <c r="AN21" s="55"/>
      <c r="AO21" s="55"/>
      <c r="AP21" s="55"/>
      <c r="AQ21" s="55"/>
      <c r="AR21" s="55"/>
      <c r="AS21" s="12">
        <v>109.44</v>
      </c>
      <c r="AT21" s="55">
        <v>109.44</v>
      </c>
      <c r="AU21" s="55" t="s">
        <v>2064</v>
      </c>
      <c r="AV21" s="55" t="s">
        <v>2065</v>
      </c>
      <c r="AW21" s="55"/>
      <c r="AX21" s="55"/>
      <c r="AY21" s="55"/>
      <c r="AZ21" s="55"/>
      <c r="BA21" s="55"/>
      <c r="BB21" s="56" t="s">
        <v>507</v>
      </c>
      <c r="BC21" s="55" t="s">
        <v>460</v>
      </c>
      <c r="BD21" s="55" t="s">
        <v>543</v>
      </c>
      <c r="BE21" s="55" t="s">
        <v>544</v>
      </c>
      <c r="BF21" s="55"/>
      <c r="BG21" s="55" t="s">
        <v>545</v>
      </c>
      <c r="BH21" s="55" t="s">
        <v>2066</v>
      </c>
      <c r="BI21" s="55" t="s">
        <v>2067</v>
      </c>
    </row>
    <row r="22" spans="1:61">
      <c r="A22" s="12" t="s">
        <v>831</v>
      </c>
      <c r="B22" s="12" t="s">
        <v>552</v>
      </c>
      <c r="C22" s="12">
        <v>13238133577</v>
      </c>
      <c r="D22" s="12">
        <v>10174335</v>
      </c>
      <c r="E22" s="12" t="s">
        <v>518</v>
      </c>
      <c r="F22" s="12">
        <v>1623744</v>
      </c>
      <c r="G22" s="12">
        <v>1295013.51</v>
      </c>
      <c r="H22" s="12" t="s">
        <v>1536</v>
      </c>
      <c r="I22" s="12">
        <v>229.62</v>
      </c>
      <c r="J22" s="56" t="s">
        <v>507</v>
      </c>
      <c r="K22" s="61"/>
      <c r="L22" s="61" t="s">
        <v>423</v>
      </c>
      <c r="M22" s="55" t="s">
        <v>439</v>
      </c>
      <c r="N22" s="63">
        <f>R22/G22</f>
        <v>0.621297363917076</v>
      </c>
      <c r="O22" s="66" t="s">
        <v>522</v>
      </c>
      <c r="P22" s="66" t="s">
        <v>535</v>
      </c>
      <c r="Q22" s="65">
        <v>3504</v>
      </c>
      <c r="R22" s="55">
        <f>I22*Q22</f>
        <v>804588.48</v>
      </c>
      <c r="S22" s="55"/>
      <c r="T22" s="55" t="s">
        <v>634</v>
      </c>
      <c r="U22" s="56" t="s">
        <v>635</v>
      </c>
      <c r="V22" s="55" t="s">
        <v>636</v>
      </c>
      <c r="W22" s="55" t="s">
        <v>637</v>
      </c>
      <c r="X22" s="55" t="s">
        <v>654</v>
      </c>
      <c r="Y22" s="12" t="s">
        <v>639</v>
      </c>
      <c r="Z22" s="55" t="s">
        <v>538</v>
      </c>
      <c r="AA22" s="55" t="s">
        <v>2068</v>
      </c>
      <c r="AB22" s="55" t="s">
        <v>641</v>
      </c>
      <c r="AC22" s="55" t="s">
        <v>642</v>
      </c>
      <c r="AD22" s="55"/>
      <c r="AE22" s="55"/>
      <c r="AF22" s="55"/>
      <c r="AG22" s="55"/>
      <c r="AH22" s="55" t="s">
        <v>537</v>
      </c>
      <c r="AI22" s="55" t="s">
        <v>537</v>
      </c>
      <c r="AJ22" s="55">
        <v>1377720</v>
      </c>
      <c r="AK22" s="55">
        <v>35000</v>
      </c>
      <c r="AL22" s="55"/>
      <c r="AM22" s="55"/>
      <c r="AN22" s="55"/>
      <c r="AO22" s="55"/>
      <c r="AP22" s="55"/>
      <c r="AQ22" s="55"/>
      <c r="AR22" s="55"/>
      <c r="AS22" s="12">
        <v>229.62</v>
      </c>
      <c r="AT22" s="55">
        <v>229.62</v>
      </c>
      <c r="AU22" s="55" t="s">
        <v>643</v>
      </c>
      <c r="AV22" s="55" t="s">
        <v>675</v>
      </c>
      <c r="AW22" s="55" t="s">
        <v>2069</v>
      </c>
      <c r="AX22" s="55"/>
      <c r="AY22" s="55"/>
      <c r="AZ22" s="55"/>
      <c r="BA22" s="55"/>
      <c r="BB22" s="56" t="s">
        <v>507</v>
      </c>
      <c r="BC22" s="55" t="s">
        <v>2070</v>
      </c>
      <c r="BD22" s="55" t="s">
        <v>543</v>
      </c>
      <c r="BE22" s="55" t="s">
        <v>646</v>
      </c>
      <c r="BF22" s="55"/>
      <c r="BG22" s="55" t="s">
        <v>666</v>
      </c>
      <c r="BH22" s="55" t="s">
        <v>834</v>
      </c>
      <c r="BI22" s="55" t="s">
        <v>835</v>
      </c>
    </row>
    <row r="23" spans="1:61">
      <c r="A23" s="12" t="s">
        <v>2071</v>
      </c>
      <c r="B23" s="12"/>
      <c r="C23" s="12"/>
      <c r="D23" s="12">
        <v>10130352</v>
      </c>
      <c r="E23" s="12" t="s">
        <v>556</v>
      </c>
      <c r="F23" s="12">
        <v>350660.99</v>
      </c>
      <c r="G23" s="12">
        <v>259184.39</v>
      </c>
      <c r="H23" s="12" t="s">
        <v>1410</v>
      </c>
      <c r="I23" s="12"/>
      <c r="J23" s="61"/>
      <c r="K23" s="61"/>
      <c r="L23" s="61"/>
      <c r="M23" s="55" t="s">
        <v>2072</v>
      </c>
      <c r="N23" s="61"/>
      <c r="O23" s="61"/>
      <c r="P23" s="61"/>
      <c r="Q23" s="55"/>
      <c r="R23" s="55"/>
      <c r="S23" s="55"/>
      <c r="T23" s="55" t="s">
        <v>1407</v>
      </c>
      <c r="U23" s="56" t="s">
        <v>2073</v>
      </c>
      <c r="V23" s="55" t="s">
        <v>636</v>
      </c>
      <c r="W23" s="55" t="s">
        <v>2008</v>
      </c>
      <c r="X23" s="55" t="s">
        <v>1723</v>
      </c>
      <c r="Y23" s="12" t="s">
        <v>639</v>
      </c>
      <c r="Z23" s="55" t="s">
        <v>538</v>
      </c>
      <c r="AA23" s="55"/>
      <c r="AB23" s="55"/>
      <c r="AC23" s="55"/>
      <c r="AD23" s="55"/>
      <c r="AE23" s="55"/>
      <c r="AF23" s="55"/>
      <c r="AG23" s="55"/>
      <c r="AH23" s="55" t="s">
        <v>538</v>
      </c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61"/>
      <c r="AT23" s="55"/>
      <c r="AU23" s="55" t="s">
        <v>2074</v>
      </c>
      <c r="AV23" s="55"/>
      <c r="AW23" s="55"/>
      <c r="AX23" s="55"/>
      <c r="AY23" s="55"/>
      <c r="AZ23" s="55"/>
      <c r="BA23" s="55"/>
      <c r="BB23" s="56" t="s">
        <v>1356</v>
      </c>
      <c r="BC23" s="55" t="s">
        <v>2072</v>
      </c>
      <c r="BD23" s="55" t="s">
        <v>2075</v>
      </c>
      <c r="BE23" s="55" t="s">
        <v>2076</v>
      </c>
      <c r="BF23" s="55"/>
      <c r="BG23" s="55" t="s">
        <v>2077</v>
      </c>
      <c r="BH23" s="55" t="s">
        <v>2076</v>
      </c>
      <c r="BI23" s="55" t="s">
        <v>2076</v>
      </c>
    </row>
    <row r="24" spans="1:61">
      <c r="A24" s="12" t="s">
        <v>710</v>
      </c>
      <c r="B24" s="12"/>
      <c r="C24" s="12"/>
      <c r="D24" s="12">
        <v>10155871</v>
      </c>
      <c r="E24" s="12" t="s">
        <v>533</v>
      </c>
      <c r="F24" s="12">
        <v>1793100.72</v>
      </c>
      <c r="G24" s="12">
        <v>1304480.89</v>
      </c>
      <c r="H24" s="12" t="s">
        <v>421</v>
      </c>
      <c r="I24" s="12">
        <v>68.9</v>
      </c>
      <c r="J24" s="56" t="s">
        <v>252</v>
      </c>
      <c r="K24" s="51"/>
      <c r="L24" s="51"/>
      <c r="M24" s="51" t="s">
        <v>421</v>
      </c>
      <c r="N24" s="63">
        <f>R24/G24</f>
        <v>0.85010482598944</v>
      </c>
      <c r="O24" s="66"/>
      <c r="P24" s="66" t="s">
        <v>508</v>
      </c>
      <c r="Q24" s="68">
        <v>16095</v>
      </c>
      <c r="R24" s="55">
        <f>I24*Q24</f>
        <v>1108945.5</v>
      </c>
      <c r="S24" s="55"/>
      <c r="T24" s="55" t="s">
        <v>715</v>
      </c>
      <c r="U24" s="56" t="s">
        <v>716</v>
      </c>
      <c r="V24" s="55" t="s">
        <v>636</v>
      </c>
      <c r="W24" s="55" t="s">
        <v>637</v>
      </c>
      <c r="X24" s="55" t="s">
        <v>638</v>
      </c>
      <c r="Y24" s="12" t="s">
        <v>639</v>
      </c>
      <c r="Z24" s="55" t="s">
        <v>538</v>
      </c>
      <c r="AA24" s="55"/>
      <c r="AB24" s="55"/>
      <c r="AC24" s="55"/>
      <c r="AD24" s="55"/>
      <c r="AE24" s="55"/>
      <c r="AF24" s="55"/>
      <c r="AG24" s="55"/>
      <c r="AH24" s="55" t="s">
        <v>537</v>
      </c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12">
        <v>68.9</v>
      </c>
      <c r="AT24" s="55"/>
      <c r="AU24" s="55"/>
      <c r="AV24" s="55"/>
      <c r="AW24" s="55"/>
      <c r="AX24" s="55"/>
      <c r="AY24" s="55"/>
      <c r="AZ24" s="55"/>
      <c r="BA24" s="55"/>
      <c r="BB24" s="56" t="s">
        <v>252</v>
      </c>
      <c r="BC24" s="55" t="s">
        <v>2078</v>
      </c>
      <c r="BD24" s="55" t="s">
        <v>543</v>
      </c>
      <c r="BE24" s="55" t="s">
        <v>2030</v>
      </c>
      <c r="BF24" s="55"/>
      <c r="BG24" s="55" t="s">
        <v>2031</v>
      </c>
      <c r="BH24" s="55" t="s">
        <v>718</v>
      </c>
      <c r="BI24" s="55" t="s">
        <v>2033</v>
      </c>
    </row>
    <row r="25" spans="1:61">
      <c r="A25" s="12" t="s">
        <v>1515</v>
      </c>
      <c r="B25" s="12" t="s">
        <v>2062</v>
      </c>
      <c r="C25" s="12">
        <v>13846952687</v>
      </c>
      <c r="D25" s="12">
        <v>10175581</v>
      </c>
      <c r="E25" s="12" t="s">
        <v>2079</v>
      </c>
      <c r="F25" s="12">
        <v>576430.51</v>
      </c>
      <c r="G25" s="12">
        <v>436646</v>
      </c>
      <c r="H25" s="12" t="s">
        <v>1516</v>
      </c>
      <c r="I25" s="12">
        <v>2000</v>
      </c>
      <c r="J25" s="61"/>
      <c r="K25" s="61"/>
      <c r="L25" s="61"/>
      <c r="M25" s="55" t="s">
        <v>2080</v>
      </c>
      <c r="N25" s="61"/>
      <c r="O25" s="61"/>
      <c r="P25" s="61"/>
      <c r="Q25" s="55"/>
      <c r="R25" s="55"/>
      <c r="S25" s="55"/>
      <c r="T25" s="55" t="s">
        <v>634</v>
      </c>
      <c r="U25" s="56" t="s">
        <v>653</v>
      </c>
      <c r="V25" s="55" t="s">
        <v>636</v>
      </c>
      <c r="W25" s="55" t="s">
        <v>2008</v>
      </c>
      <c r="X25" s="55" t="s">
        <v>1723</v>
      </c>
      <c r="Y25" s="12" t="s">
        <v>639</v>
      </c>
      <c r="Z25" s="55" t="s">
        <v>537</v>
      </c>
      <c r="AA25" s="55" t="s">
        <v>2063</v>
      </c>
      <c r="AB25" s="55" t="s">
        <v>641</v>
      </c>
      <c r="AC25" s="55" t="s">
        <v>662</v>
      </c>
      <c r="AD25" s="55"/>
      <c r="AE25" s="55"/>
      <c r="AF25" s="55"/>
      <c r="AG25" s="55"/>
      <c r="AH25" s="55" t="s">
        <v>537</v>
      </c>
      <c r="AI25" s="55" t="s">
        <v>537</v>
      </c>
      <c r="AJ25" s="55"/>
      <c r="AK25" s="55"/>
      <c r="AL25" s="55"/>
      <c r="AM25" s="55"/>
      <c r="AN25" s="55"/>
      <c r="AO25" s="55"/>
      <c r="AP25" s="55"/>
      <c r="AQ25" s="55"/>
      <c r="AR25" s="55"/>
      <c r="AS25" s="61"/>
      <c r="AT25" s="55">
        <v>2000</v>
      </c>
      <c r="AU25" s="55" t="s">
        <v>2081</v>
      </c>
      <c r="AV25" s="55" t="s">
        <v>692</v>
      </c>
      <c r="AW25" s="55"/>
      <c r="AX25" s="55"/>
      <c r="AY25" s="55"/>
      <c r="AZ25" s="55"/>
      <c r="BA25" s="55"/>
      <c r="BB25" s="56" t="s">
        <v>1356</v>
      </c>
      <c r="BC25" s="55" t="s">
        <v>2082</v>
      </c>
      <c r="BD25" s="55" t="s">
        <v>543</v>
      </c>
      <c r="BE25" s="55" t="s">
        <v>544</v>
      </c>
      <c r="BF25" s="55"/>
      <c r="BG25" s="55" t="s">
        <v>545</v>
      </c>
      <c r="BH25" s="55" t="s">
        <v>2066</v>
      </c>
      <c r="BI25" s="55" t="s">
        <v>2067</v>
      </c>
    </row>
    <row r="26" spans="1:61">
      <c r="A26" s="12" t="s">
        <v>650</v>
      </c>
      <c r="B26" s="12" t="s">
        <v>530</v>
      </c>
      <c r="C26" s="12">
        <v>15145489090</v>
      </c>
      <c r="D26" s="12">
        <v>10198111</v>
      </c>
      <c r="E26" s="12" t="s">
        <v>518</v>
      </c>
      <c r="F26" s="12">
        <v>852573.09</v>
      </c>
      <c r="G26" s="12">
        <v>596650.7</v>
      </c>
      <c r="H26" s="12" t="s">
        <v>1479</v>
      </c>
      <c r="I26" s="12">
        <v>293.76</v>
      </c>
      <c r="J26" s="61"/>
      <c r="K26" s="61"/>
      <c r="L26" s="61"/>
      <c r="M26" s="55" t="s">
        <v>658</v>
      </c>
      <c r="N26" s="61"/>
      <c r="O26" s="61"/>
      <c r="P26" s="61"/>
      <c r="Q26" s="55"/>
      <c r="R26" s="55"/>
      <c r="S26" s="55"/>
      <c r="T26" s="55" t="s">
        <v>634</v>
      </c>
      <c r="U26" s="56" t="s">
        <v>653</v>
      </c>
      <c r="V26" s="55" t="s">
        <v>636</v>
      </c>
      <c r="W26" s="55" t="s">
        <v>637</v>
      </c>
      <c r="X26" s="55" t="s">
        <v>1990</v>
      </c>
      <c r="Y26" s="12" t="s">
        <v>2083</v>
      </c>
      <c r="Z26" s="55" t="s">
        <v>538</v>
      </c>
      <c r="AA26" s="55"/>
      <c r="AB26" s="55"/>
      <c r="AC26" s="55"/>
      <c r="AD26" s="55"/>
      <c r="AE26" s="55"/>
      <c r="AF26" s="55"/>
      <c r="AG26" s="55"/>
      <c r="AH26" s="55" t="s">
        <v>538</v>
      </c>
      <c r="AI26" s="55" t="s">
        <v>537</v>
      </c>
      <c r="AJ26" s="55">
        <v>615827.93</v>
      </c>
      <c r="AK26" s="55"/>
      <c r="AL26" s="55"/>
      <c r="AM26" s="55"/>
      <c r="AN26" s="55"/>
      <c r="AO26" s="55"/>
      <c r="AP26" s="55"/>
      <c r="AQ26" s="55"/>
      <c r="AR26" s="55"/>
      <c r="AS26" s="61"/>
      <c r="AT26" s="55">
        <v>293.76</v>
      </c>
      <c r="AU26" s="55" t="s">
        <v>2084</v>
      </c>
      <c r="AV26" s="55" t="s">
        <v>540</v>
      </c>
      <c r="AW26" s="55" t="s">
        <v>1986</v>
      </c>
      <c r="AX26" s="55"/>
      <c r="AY26" s="55"/>
      <c r="AZ26" s="55"/>
      <c r="BA26" s="55"/>
      <c r="BB26" s="56" t="s">
        <v>1356</v>
      </c>
      <c r="BC26" s="55" t="s">
        <v>542</v>
      </c>
      <c r="BD26" s="55" t="s">
        <v>543</v>
      </c>
      <c r="BE26" s="55" t="s">
        <v>544</v>
      </c>
      <c r="BF26" s="55"/>
      <c r="BG26" s="55" t="s">
        <v>545</v>
      </c>
      <c r="BH26" s="55" t="s">
        <v>562</v>
      </c>
      <c r="BI26" s="55" t="s">
        <v>563</v>
      </c>
    </row>
    <row r="27" spans="1:61">
      <c r="A27" s="12" t="s">
        <v>650</v>
      </c>
      <c r="B27" s="12" t="s">
        <v>530</v>
      </c>
      <c r="C27" s="12">
        <v>15145489090</v>
      </c>
      <c r="D27" s="12">
        <v>10198112</v>
      </c>
      <c r="E27" s="12" t="s">
        <v>518</v>
      </c>
      <c r="F27" s="12">
        <v>633638.68</v>
      </c>
      <c r="G27" s="12">
        <v>453460.88</v>
      </c>
      <c r="H27" s="12" t="s">
        <v>1480</v>
      </c>
      <c r="I27" s="12">
        <v>155.51</v>
      </c>
      <c r="J27" s="61"/>
      <c r="K27" s="61"/>
      <c r="L27" s="61"/>
      <c r="M27" s="55" t="s">
        <v>658</v>
      </c>
      <c r="N27" s="61"/>
      <c r="O27" s="61"/>
      <c r="P27" s="61"/>
      <c r="Q27" s="55"/>
      <c r="R27" s="55"/>
      <c r="S27" s="55"/>
      <c r="T27" s="55" t="s">
        <v>634</v>
      </c>
      <c r="U27" s="56" t="s">
        <v>653</v>
      </c>
      <c r="V27" s="55" t="s">
        <v>636</v>
      </c>
      <c r="W27" s="55" t="s">
        <v>637</v>
      </c>
      <c r="X27" s="55" t="s">
        <v>1990</v>
      </c>
      <c r="Y27" s="12" t="s">
        <v>2083</v>
      </c>
      <c r="Z27" s="55" t="s">
        <v>538</v>
      </c>
      <c r="AA27" s="55"/>
      <c r="AB27" s="55"/>
      <c r="AC27" s="55"/>
      <c r="AD27" s="55"/>
      <c r="AE27" s="55"/>
      <c r="AF27" s="55"/>
      <c r="AG27" s="55"/>
      <c r="AH27" s="55" t="s">
        <v>538</v>
      </c>
      <c r="AI27" s="55" t="s">
        <v>537</v>
      </c>
      <c r="AJ27" s="55">
        <v>468089.53</v>
      </c>
      <c r="AK27" s="55"/>
      <c r="AL27" s="55"/>
      <c r="AM27" s="55"/>
      <c r="AN27" s="55"/>
      <c r="AO27" s="55"/>
      <c r="AP27" s="55"/>
      <c r="AQ27" s="55"/>
      <c r="AR27" s="55"/>
      <c r="AS27" s="61"/>
      <c r="AT27" s="55">
        <v>155.51</v>
      </c>
      <c r="AU27" s="55" t="s">
        <v>2084</v>
      </c>
      <c r="AV27" s="55" t="s">
        <v>540</v>
      </c>
      <c r="AW27" s="55" t="s">
        <v>1986</v>
      </c>
      <c r="AX27" s="55"/>
      <c r="AY27" s="55"/>
      <c r="AZ27" s="55"/>
      <c r="BA27" s="55"/>
      <c r="BB27" s="56" t="s">
        <v>1356</v>
      </c>
      <c r="BC27" s="55" t="s">
        <v>542</v>
      </c>
      <c r="BD27" s="55" t="s">
        <v>543</v>
      </c>
      <c r="BE27" s="55" t="s">
        <v>544</v>
      </c>
      <c r="BF27" s="55"/>
      <c r="BG27" s="55" t="s">
        <v>545</v>
      </c>
      <c r="BH27" s="55" t="s">
        <v>562</v>
      </c>
      <c r="BI27" s="55" t="s">
        <v>563</v>
      </c>
    </row>
    <row r="28" spans="1:61">
      <c r="A28" s="12" t="s">
        <v>667</v>
      </c>
      <c r="B28" s="12" t="s">
        <v>668</v>
      </c>
      <c r="C28" s="12">
        <v>18003683789</v>
      </c>
      <c r="D28" s="12">
        <v>10349170</v>
      </c>
      <c r="E28" s="12" t="s">
        <v>669</v>
      </c>
      <c r="F28" s="12">
        <v>58808.8</v>
      </c>
      <c r="G28" s="12">
        <v>54839.22</v>
      </c>
      <c r="H28" s="12" t="s">
        <v>1514</v>
      </c>
      <c r="I28" s="12">
        <v>38.69</v>
      </c>
      <c r="J28" s="56" t="s">
        <v>129</v>
      </c>
      <c r="K28" s="61"/>
      <c r="L28" s="61" t="s">
        <v>670</v>
      </c>
      <c r="M28" s="55" t="s">
        <v>671</v>
      </c>
      <c r="N28" s="61"/>
      <c r="O28" s="61"/>
      <c r="P28" s="61"/>
      <c r="Q28" s="55"/>
      <c r="R28" s="55"/>
      <c r="S28" s="55"/>
      <c r="T28" s="55" t="s">
        <v>634</v>
      </c>
      <c r="U28" s="56" t="s">
        <v>653</v>
      </c>
      <c r="V28" s="55" t="s">
        <v>636</v>
      </c>
      <c r="W28" s="55" t="s">
        <v>637</v>
      </c>
      <c r="X28" s="55" t="s">
        <v>672</v>
      </c>
      <c r="Y28" s="12" t="s">
        <v>673</v>
      </c>
      <c r="Z28" s="55" t="s">
        <v>538</v>
      </c>
      <c r="AA28" s="55"/>
      <c r="AB28" s="55"/>
      <c r="AC28" s="55"/>
      <c r="AD28" s="55"/>
      <c r="AE28" s="55"/>
      <c r="AF28" s="55"/>
      <c r="AG28" s="55"/>
      <c r="AH28" s="55" t="s">
        <v>538</v>
      </c>
      <c r="AI28" s="55" t="s">
        <v>538</v>
      </c>
      <c r="AJ28" s="55">
        <v>30000</v>
      </c>
      <c r="AK28" s="55">
        <v>1500</v>
      </c>
      <c r="AL28" s="55"/>
      <c r="AM28" s="55"/>
      <c r="AN28" s="55"/>
      <c r="AO28" s="55"/>
      <c r="AP28" s="55"/>
      <c r="AQ28" s="55"/>
      <c r="AR28" s="55"/>
      <c r="AS28" s="61"/>
      <c r="AT28" s="55">
        <v>38.69</v>
      </c>
      <c r="AU28" s="55" t="s">
        <v>674</v>
      </c>
      <c r="AV28" s="55" t="s">
        <v>675</v>
      </c>
      <c r="AW28" s="55" t="s">
        <v>670</v>
      </c>
      <c r="AX28" s="55"/>
      <c r="AY28" s="55"/>
      <c r="AZ28" s="55"/>
      <c r="BA28" s="55"/>
      <c r="BB28" s="56" t="s">
        <v>129</v>
      </c>
      <c r="BC28" s="55" t="s">
        <v>676</v>
      </c>
      <c r="BD28" s="55" t="s">
        <v>543</v>
      </c>
      <c r="BE28" s="55" t="s">
        <v>544</v>
      </c>
      <c r="BF28" s="55"/>
      <c r="BG28" s="55" t="s">
        <v>545</v>
      </c>
      <c r="BH28" s="55" t="s">
        <v>677</v>
      </c>
      <c r="BI28" s="55" t="s">
        <v>678</v>
      </c>
    </row>
    <row r="29" spans="1:61">
      <c r="A29" s="12" t="s">
        <v>659</v>
      </c>
      <c r="B29" s="12" t="s">
        <v>574</v>
      </c>
      <c r="C29" s="12">
        <v>13364232028</v>
      </c>
      <c r="D29" s="12">
        <v>10272721</v>
      </c>
      <c r="E29" s="12" t="s">
        <v>518</v>
      </c>
      <c r="F29" s="12">
        <v>1061354</v>
      </c>
      <c r="G29" s="12">
        <v>931338.13</v>
      </c>
      <c r="H29" s="12" t="s">
        <v>1521</v>
      </c>
      <c r="I29" s="12">
        <v>121.34</v>
      </c>
      <c r="J29" s="56" t="s">
        <v>507</v>
      </c>
      <c r="K29" s="61"/>
      <c r="L29" s="61" t="s">
        <v>660</v>
      </c>
      <c r="M29" s="55" t="s">
        <v>665</v>
      </c>
      <c r="N29" s="61"/>
      <c r="O29" s="61"/>
      <c r="P29" s="61"/>
      <c r="Q29" s="55"/>
      <c r="R29" s="55"/>
      <c r="S29" s="55"/>
      <c r="T29" s="55" t="s">
        <v>634</v>
      </c>
      <c r="U29" s="56" t="s">
        <v>635</v>
      </c>
      <c r="V29" s="55" t="s">
        <v>636</v>
      </c>
      <c r="W29" s="55" t="s">
        <v>637</v>
      </c>
      <c r="X29" s="55" t="s">
        <v>638</v>
      </c>
      <c r="Y29" s="12" t="s">
        <v>639</v>
      </c>
      <c r="Z29" s="55" t="s">
        <v>538</v>
      </c>
      <c r="AA29" s="55" t="s">
        <v>640</v>
      </c>
      <c r="AB29" s="55" t="s">
        <v>641</v>
      </c>
      <c r="AC29" s="55" t="s">
        <v>662</v>
      </c>
      <c r="AD29" s="55"/>
      <c r="AE29" s="55"/>
      <c r="AF29" s="55"/>
      <c r="AG29" s="55" t="s">
        <v>537</v>
      </c>
      <c r="AH29" s="55" t="s">
        <v>538</v>
      </c>
      <c r="AI29" s="55" t="s">
        <v>538</v>
      </c>
      <c r="AJ29" s="55">
        <v>5000</v>
      </c>
      <c r="AK29" s="55">
        <v>20000</v>
      </c>
      <c r="AL29" s="55"/>
      <c r="AM29" s="55"/>
      <c r="AN29" s="55"/>
      <c r="AO29" s="55"/>
      <c r="AP29" s="55"/>
      <c r="AQ29" s="55"/>
      <c r="AR29" s="55"/>
      <c r="AS29" s="61"/>
      <c r="AT29" s="55">
        <v>121.34</v>
      </c>
      <c r="AU29" s="55" t="s">
        <v>663</v>
      </c>
      <c r="AV29" s="55" t="s">
        <v>664</v>
      </c>
      <c r="AW29" s="55" t="s">
        <v>660</v>
      </c>
      <c r="AX29" s="55"/>
      <c r="AY29" s="55"/>
      <c r="AZ29" s="55"/>
      <c r="BA29" s="55"/>
      <c r="BB29" s="56" t="s">
        <v>507</v>
      </c>
      <c r="BC29" s="55" t="s">
        <v>680</v>
      </c>
      <c r="BD29" s="55" t="s">
        <v>543</v>
      </c>
      <c r="BE29" s="55" t="s">
        <v>646</v>
      </c>
      <c r="BF29" s="55"/>
      <c r="BG29" s="55" t="s">
        <v>666</v>
      </c>
      <c r="BH29" s="55" t="s">
        <v>648</v>
      </c>
      <c r="BI29" s="55" t="s">
        <v>649</v>
      </c>
    </row>
    <row r="30" spans="1:61">
      <c r="A30" s="12" t="s">
        <v>667</v>
      </c>
      <c r="B30" s="12" t="s">
        <v>668</v>
      </c>
      <c r="C30" s="12">
        <v>18003683789</v>
      </c>
      <c r="D30" s="12">
        <v>10349166</v>
      </c>
      <c r="E30" s="12" t="s">
        <v>506</v>
      </c>
      <c r="F30" s="12">
        <v>40340.8</v>
      </c>
      <c r="G30" s="12">
        <v>37617.81</v>
      </c>
      <c r="H30" s="12" t="s">
        <v>1510</v>
      </c>
      <c r="I30" s="12">
        <v>26.54</v>
      </c>
      <c r="J30" s="56" t="s">
        <v>129</v>
      </c>
      <c r="K30" s="61"/>
      <c r="L30" s="61" t="s">
        <v>670</v>
      </c>
      <c r="M30" s="55" t="s">
        <v>671</v>
      </c>
      <c r="N30" s="61"/>
      <c r="O30" s="61"/>
      <c r="P30" s="61"/>
      <c r="Q30" s="55"/>
      <c r="R30" s="55"/>
      <c r="S30" s="55"/>
      <c r="T30" s="55" t="s">
        <v>634</v>
      </c>
      <c r="U30" s="56" t="s">
        <v>653</v>
      </c>
      <c r="V30" s="55" t="s">
        <v>636</v>
      </c>
      <c r="W30" s="55" t="s">
        <v>637</v>
      </c>
      <c r="X30" s="55" t="s">
        <v>672</v>
      </c>
      <c r="Y30" s="12" t="s">
        <v>673</v>
      </c>
      <c r="Z30" s="55" t="s">
        <v>538</v>
      </c>
      <c r="AA30" s="55"/>
      <c r="AB30" s="55"/>
      <c r="AC30" s="55"/>
      <c r="AD30" s="55"/>
      <c r="AE30" s="55"/>
      <c r="AF30" s="55"/>
      <c r="AG30" s="55"/>
      <c r="AH30" s="55" t="s">
        <v>538</v>
      </c>
      <c r="AI30" s="55" t="s">
        <v>538</v>
      </c>
      <c r="AJ30" s="55">
        <v>30000</v>
      </c>
      <c r="AK30" s="55">
        <v>1500</v>
      </c>
      <c r="AL30" s="55"/>
      <c r="AM30" s="55"/>
      <c r="AN30" s="55"/>
      <c r="AO30" s="55"/>
      <c r="AP30" s="55"/>
      <c r="AQ30" s="55"/>
      <c r="AR30" s="55"/>
      <c r="AS30" s="61"/>
      <c r="AT30" s="55">
        <v>26.54</v>
      </c>
      <c r="AU30" s="55" t="s">
        <v>674</v>
      </c>
      <c r="AV30" s="55" t="s">
        <v>675</v>
      </c>
      <c r="AW30" s="55" t="s">
        <v>670</v>
      </c>
      <c r="AX30" s="55"/>
      <c r="AY30" s="55"/>
      <c r="AZ30" s="55"/>
      <c r="BA30" s="55"/>
      <c r="BB30" s="56" t="s">
        <v>129</v>
      </c>
      <c r="BC30" s="55" t="s">
        <v>676</v>
      </c>
      <c r="BD30" s="55" t="s">
        <v>543</v>
      </c>
      <c r="BE30" s="55" t="s">
        <v>544</v>
      </c>
      <c r="BF30" s="55"/>
      <c r="BG30" s="55" t="s">
        <v>545</v>
      </c>
      <c r="BH30" s="55" t="s">
        <v>677</v>
      </c>
      <c r="BI30" s="55" t="s">
        <v>678</v>
      </c>
    </row>
    <row r="31" spans="1:61">
      <c r="A31" s="12" t="s">
        <v>667</v>
      </c>
      <c r="B31" s="12" t="s">
        <v>668</v>
      </c>
      <c r="C31" s="12">
        <v>18003683789</v>
      </c>
      <c r="D31" s="12">
        <v>10349167</v>
      </c>
      <c r="E31" s="12" t="s">
        <v>506</v>
      </c>
      <c r="F31" s="12">
        <v>155252.8</v>
      </c>
      <c r="G31" s="12">
        <v>144773.25</v>
      </c>
      <c r="H31" s="12" t="s">
        <v>1511</v>
      </c>
      <c r="I31" s="12">
        <v>102.14</v>
      </c>
      <c r="J31" s="56" t="s">
        <v>129</v>
      </c>
      <c r="K31" s="61"/>
      <c r="L31" s="61" t="s">
        <v>670</v>
      </c>
      <c r="M31" s="55" t="s">
        <v>671</v>
      </c>
      <c r="N31" s="61"/>
      <c r="O31" s="61"/>
      <c r="P31" s="61"/>
      <c r="Q31" s="55"/>
      <c r="R31" s="55"/>
      <c r="S31" s="55"/>
      <c r="T31" s="55" t="s">
        <v>634</v>
      </c>
      <c r="U31" s="56" t="s">
        <v>653</v>
      </c>
      <c r="V31" s="55" t="s">
        <v>636</v>
      </c>
      <c r="W31" s="55" t="s">
        <v>637</v>
      </c>
      <c r="X31" s="55" t="s">
        <v>672</v>
      </c>
      <c r="Y31" s="12" t="s">
        <v>673</v>
      </c>
      <c r="Z31" s="55" t="s">
        <v>538</v>
      </c>
      <c r="AA31" s="55"/>
      <c r="AB31" s="55"/>
      <c r="AC31" s="55"/>
      <c r="AD31" s="55"/>
      <c r="AE31" s="55"/>
      <c r="AF31" s="55"/>
      <c r="AG31" s="55"/>
      <c r="AH31" s="55" t="s">
        <v>538</v>
      </c>
      <c r="AI31" s="55" t="s">
        <v>538</v>
      </c>
      <c r="AJ31" s="55">
        <v>30000</v>
      </c>
      <c r="AK31" s="55">
        <v>1500</v>
      </c>
      <c r="AL31" s="55"/>
      <c r="AM31" s="55"/>
      <c r="AN31" s="55"/>
      <c r="AO31" s="55"/>
      <c r="AP31" s="55"/>
      <c r="AQ31" s="55"/>
      <c r="AR31" s="55"/>
      <c r="AS31" s="61"/>
      <c r="AT31" s="55">
        <v>102.14</v>
      </c>
      <c r="AU31" s="55" t="s">
        <v>674</v>
      </c>
      <c r="AV31" s="55" t="s">
        <v>675</v>
      </c>
      <c r="AW31" s="55" t="s">
        <v>670</v>
      </c>
      <c r="AX31" s="55"/>
      <c r="AY31" s="55"/>
      <c r="AZ31" s="55"/>
      <c r="BA31" s="55"/>
      <c r="BB31" s="56" t="s">
        <v>129</v>
      </c>
      <c r="BC31" s="55" t="s">
        <v>676</v>
      </c>
      <c r="BD31" s="55" t="s">
        <v>543</v>
      </c>
      <c r="BE31" s="55" t="s">
        <v>544</v>
      </c>
      <c r="BF31" s="55"/>
      <c r="BG31" s="55" t="s">
        <v>545</v>
      </c>
      <c r="BH31" s="55" t="s">
        <v>677</v>
      </c>
      <c r="BI31" s="55" t="s">
        <v>678</v>
      </c>
    </row>
    <row r="32" spans="1:61">
      <c r="A32" s="12" t="s">
        <v>667</v>
      </c>
      <c r="B32" s="12" t="s">
        <v>668</v>
      </c>
      <c r="C32" s="12">
        <v>18003683789</v>
      </c>
      <c r="D32" s="12">
        <v>10349168</v>
      </c>
      <c r="E32" s="12" t="s">
        <v>506</v>
      </c>
      <c r="F32" s="12">
        <v>58808.8</v>
      </c>
      <c r="G32" s="12">
        <v>54839.22</v>
      </c>
      <c r="H32" s="12" t="s">
        <v>1512</v>
      </c>
      <c r="I32" s="12">
        <v>38.69</v>
      </c>
      <c r="J32" s="56" t="s">
        <v>129</v>
      </c>
      <c r="K32" s="61"/>
      <c r="L32" s="61" t="s">
        <v>670</v>
      </c>
      <c r="M32" s="55" t="s">
        <v>671</v>
      </c>
      <c r="N32" s="61"/>
      <c r="O32" s="61"/>
      <c r="P32" s="61"/>
      <c r="Q32" s="55"/>
      <c r="R32" s="55"/>
      <c r="S32" s="55"/>
      <c r="T32" s="55" t="s">
        <v>634</v>
      </c>
      <c r="U32" s="56" t="s">
        <v>653</v>
      </c>
      <c r="V32" s="55" t="s">
        <v>636</v>
      </c>
      <c r="W32" s="55" t="s">
        <v>637</v>
      </c>
      <c r="X32" s="55" t="s">
        <v>672</v>
      </c>
      <c r="Y32" s="12" t="s">
        <v>673</v>
      </c>
      <c r="Z32" s="55" t="s">
        <v>538</v>
      </c>
      <c r="AA32" s="55"/>
      <c r="AB32" s="55"/>
      <c r="AC32" s="55"/>
      <c r="AD32" s="55"/>
      <c r="AE32" s="55"/>
      <c r="AF32" s="55"/>
      <c r="AG32" s="55"/>
      <c r="AH32" s="55" t="s">
        <v>538</v>
      </c>
      <c r="AI32" s="55" t="s">
        <v>538</v>
      </c>
      <c r="AJ32" s="55">
        <v>30000</v>
      </c>
      <c r="AK32" s="55">
        <v>1500</v>
      </c>
      <c r="AL32" s="55"/>
      <c r="AM32" s="55"/>
      <c r="AN32" s="55"/>
      <c r="AO32" s="55"/>
      <c r="AP32" s="55"/>
      <c r="AQ32" s="55"/>
      <c r="AR32" s="55"/>
      <c r="AS32" s="61"/>
      <c r="AT32" s="55">
        <v>38.69</v>
      </c>
      <c r="AU32" s="55" t="s">
        <v>674</v>
      </c>
      <c r="AV32" s="55" t="s">
        <v>675</v>
      </c>
      <c r="AW32" s="55" t="s">
        <v>670</v>
      </c>
      <c r="AX32" s="55"/>
      <c r="AY32" s="55"/>
      <c r="AZ32" s="55"/>
      <c r="BA32" s="55"/>
      <c r="BB32" s="56" t="s">
        <v>129</v>
      </c>
      <c r="BC32" s="55" t="s">
        <v>676</v>
      </c>
      <c r="BD32" s="55" t="s">
        <v>543</v>
      </c>
      <c r="BE32" s="55" t="s">
        <v>544</v>
      </c>
      <c r="BF32" s="55"/>
      <c r="BG32" s="55" t="s">
        <v>545</v>
      </c>
      <c r="BH32" s="55" t="s">
        <v>677</v>
      </c>
      <c r="BI32" s="55" t="s">
        <v>678</v>
      </c>
    </row>
    <row r="33" spans="1:61">
      <c r="A33" s="12" t="s">
        <v>667</v>
      </c>
      <c r="B33" s="12" t="s">
        <v>668</v>
      </c>
      <c r="C33" s="12">
        <v>18003683789</v>
      </c>
      <c r="D33" s="12">
        <v>10349169</v>
      </c>
      <c r="E33" s="12" t="s">
        <v>506</v>
      </c>
      <c r="F33" s="12">
        <v>58808.8</v>
      </c>
      <c r="G33" s="12">
        <v>54839.22</v>
      </c>
      <c r="H33" s="12" t="s">
        <v>1513</v>
      </c>
      <c r="I33" s="12">
        <v>38.69</v>
      </c>
      <c r="J33" s="56" t="s">
        <v>129</v>
      </c>
      <c r="K33" s="61"/>
      <c r="L33" s="61" t="s">
        <v>670</v>
      </c>
      <c r="M33" s="55" t="s">
        <v>671</v>
      </c>
      <c r="N33" s="61"/>
      <c r="O33" s="61"/>
      <c r="P33" s="61"/>
      <c r="Q33" s="55"/>
      <c r="R33" s="55"/>
      <c r="S33" s="55"/>
      <c r="T33" s="55" t="s">
        <v>634</v>
      </c>
      <c r="U33" s="56" t="s">
        <v>653</v>
      </c>
      <c r="V33" s="55" t="s">
        <v>636</v>
      </c>
      <c r="W33" s="55" t="s">
        <v>637</v>
      </c>
      <c r="X33" s="55" t="s">
        <v>672</v>
      </c>
      <c r="Y33" s="12" t="s">
        <v>673</v>
      </c>
      <c r="Z33" s="55" t="s">
        <v>538</v>
      </c>
      <c r="AA33" s="55"/>
      <c r="AB33" s="55"/>
      <c r="AC33" s="55"/>
      <c r="AD33" s="55"/>
      <c r="AE33" s="55"/>
      <c r="AF33" s="55"/>
      <c r="AG33" s="55"/>
      <c r="AH33" s="55" t="s">
        <v>538</v>
      </c>
      <c r="AI33" s="55" t="s">
        <v>538</v>
      </c>
      <c r="AJ33" s="55">
        <v>30000</v>
      </c>
      <c r="AK33" s="55">
        <v>1500</v>
      </c>
      <c r="AL33" s="55"/>
      <c r="AM33" s="55"/>
      <c r="AN33" s="55"/>
      <c r="AO33" s="55"/>
      <c r="AP33" s="55"/>
      <c r="AQ33" s="55"/>
      <c r="AR33" s="55"/>
      <c r="AS33" s="61"/>
      <c r="AT33" s="55">
        <v>38.69</v>
      </c>
      <c r="AU33" s="55" t="s">
        <v>674</v>
      </c>
      <c r="AV33" s="55" t="s">
        <v>675</v>
      </c>
      <c r="AW33" s="55" t="s">
        <v>670</v>
      </c>
      <c r="AX33" s="55"/>
      <c r="AY33" s="55"/>
      <c r="AZ33" s="55"/>
      <c r="BA33" s="55"/>
      <c r="BB33" s="56" t="s">
        <v>129</v>
      </c>
      <c r="BC33" s="55" t="s">
        <v>676</v>
      </c>
      <c r="BD33" s="55" t="s">
        <v>543</v>
      </c>
      <c r="BE33" s="55" t="s">
        <v>544</v>
      </c>
      <c r="BF33" s="55"/>
      <c r="BG33" s="55" t="s">
        <v>545</v>
      </c>
      <c r="BH33" s="55" t="s">
        <v>677</v>
      </c>
      <c r="BI33" s="55" t="s">
        <v>678</v>
      </c>
    </row>
    <row r="34" spans="1:61">
      <c r="A34" s="12" t="s">
        <v>667</v>
      </c>
      <c r="B34" s="12" t="s">
        <v>668</v>
      </c>
      <c r="C34" s="12">
        <v>18003683789</v>
      </c>
      <c r="D34" s="12">
        <v>10349165</v>
      </c>
      <c r="E34" s="12" t="s">
        <v>506</v>
      </c>
      <c r="F34" s="12">
        <v>155252.8</v>
      </c>
      <c r="G34" s="12">
        <v>144773.25</v>
      </c>
      <c r="H34" s="12" t="s">
        <v>1509</v>
      </c>
      <c r="I34" s="12">
        <v>102.14</v>
      </c>
      <c r="J34" s="56" t="s">
        <v>129</v>
      </c>
      <c r="K34" s="61"/>
      <c r="L34" s="61" t="s">
        <v>670</v>
      </c>
      <c r="M34" s="55" t="s">
        <v>671</v>
      </c>
      <c r="N34" s="61"/>
      <c r="O34" s="61"/>
      <c r="P34" s="61"/>
      <c r="Q34" s="55"/>
      <c r="R34" s="55"/>
      <c r="S34" s="55"/>
      <c r="T34" s="55" t="s">
        <v>634</v>
      </c>
      <c r="U34" s="56" t="s">
        <v>653</v>
      </c>
      <c r="V34" s="55" t="s">
        <v>636</v>
      </c>
      <c r="W34" s="55" t="s">
        <v>637</v>
      </c>
      <c r="X34" s="55" t="s">
        <v>672</v>
      </c>
      <c r="Y34" s="12" t="s">
        <v>673</v>
      </c>
      <c r="Z34" s="55" t="s">
        <v>538</v>
      </c>
      <c r="AA34" s="55"/>
      <c r="AB34" s="55"/>
      <c r="AC34" s="55"/>
      <c r="AD34" s="55"/>
      <c r="AE34" s="55"/>
      <c r="AF34" s="55"/>
      <c r="AG34" s="55"/>
      <c r="AH34" s="55" t="s">
        <v>538</v>
      </c>
      <c r="AI34" s="55" t="s">
        <v>538</v>
      </c>
      <c r="AJ34" s="55">
        <v>30000</v>
      </c>
      <c r="AK34" s="55">
        <v>1500</v>
      </c>
      <c r="AL34" s="55"/>
      <c r="AM34" s="55"/>
      <c r="AN34" s="55"/>
      <c r="AO34" s="55"/>
      <c r="AP34" s="55"/>
      <c r="AQ34" s="55"/>
      <c r="AR34" s="55"/>
      <c r="AS34" s="61"/>
      <c r="AT34" s="55">
        <v>102.14</v>
      </c>
      <c r="AU34" s="55" t="s">
        <v>674</v>
      </c>
      <c r="AV34" s="55" t="s">
        <v>675</v>
      </c>
      <c r="AW34" s="55" t="s">
        <v>670</v>
      </c>
      <c r="AX34" s="55"/>
      <c r="AY34" s="55"/>
      <c r="AZ34" s="55"/>
      <c r="BA34" s="55"/>
      <c r="BB34" s="56" t="s">
        <v>129</v>
      </c>
      <c r="BC34" s="55" t="s">
        <v>676</v>
      </c>
      <c r="BD34" s="55" t="s">
        <v>543</v>
      </c>
      <c r="BE34" s="55" t="s">
        <v>544</v>
      </c>
      <c r="BF34" s="55"/>
      <c r="BG34" s="55" t="s">
        <v>545</v>
      </c>
      <c r="BH34" s="55" t="s">
        <v>677</v>
      </c>
      <c r="BI34" s="55" t="s">
        <v>678</v>
      </c>
    </row>
    <row r="35" spans="1:61">
      <c r="A35" s="12" t="s">
        <v>659</v>
      </c>
      <c r="B35" s="12" t="s">
        <v>574</v>
      </c>
      <c r="C35" s="12">
        <v>13364232028</v>
      </c>
      <c r="D35" s="12">
        <v>10272720</v>
      </c>
      <c r="E35" s="12" t="s">
        <v>518</v>
      </c>
      <c r="F35" s="12">
        <v>647797.83</v>
      </c>
      <c r="G35" s="12">
        <v>568442.62</v>
      </c>
      <c r="H35" s="12" t="s">
        <v>1521</v>
      </c>
      <c r="I35" s="12">
        <v>74.06</v>
      </c>
      <c r="J35" s="56" t="s">
        <v>507</v>
      </c>
      <c r="K35" s="61"/>
      <c r="L35" s="61" t="s">
        <v>660</v>
      </c>
      <c r="M35" s="55" t="s">
        <v>665</v>
      </c>
      <c r="N35" s="61"/>
      <c r="O35" s="61"/>
      <c r="P35" s="61"/>
      <c r="Q35" s="55"/>
      <c r="R35" s="55"/>
      <c r="S35" s="55"/>
      <c r="T35" s="55" t="s">
        <v>634</v>
      </c>
      <c r="U35" s="56" t="s">
        <v>635</v>
      </c>
      <c r="V35" s="55" t="s">
        <v>636</v>
      </c>
      <c r="W35" s="55" t="s">
        <v>637</v>
      </c>
      <c r="X35" s="55" t="s">
        <v>638</v>
      </c>
      <c r="Y35" s="12" t="s">
        <v>639</v>
      </c>
      <c r="Z35" s="55" t="s">
        <v>538</v>
      </c>
      <c r="AA35" s="55" t="s">
        <v>640</v>
      </c>
      <c r="AB35" s="55" t="s">
        <v>641</v>
      </c>
      <c r="AC35" s="55" t="s">
        <v>662</v>
      </c>
      <c r="AD35" s="55"/>
      <c r="AE35" s="55"/>
      <c r="AF35" s="55"/>
      <c r="AG35" s="55" t="s">
        <v>537</v>
      </c>
      <c r="AH35" s="55" t="s">
        <v>538</v>
      </c>
      <c r="AI35" s="55" t="s">
        <v>538</v>
      </c>
      <c r="AJ35" s="55">
        <v>5000</v>
      </c>
      <c r="AK35" s="55">
        <v>20000</v>
      </c>
      <c r="AL35" s="55"/>
      <c r="AM35" s="55"/>
      <c r="AN35" s="55"/>
      <c r="AO35" s="55"/>
      <c r="AP35" s="55"/>
      <c r="AQ35" s="55"/>
      <c r="AR35" s="55"/>
      <c r="AS35" s="61"/>
      <c r="AT35" s="55">
        <v>74.06</v>
      </c>
      <c r="AU35" s="55" t="s">
        <v>663</v>
      </c>
      <c r="AV35" s="55" t="s">
        <v>664</v>
      </c>
      <c r="AW35" s="55" t="s">
        <v>660</v>
      </c>
      <c r="AX35" s="55"/>
      <c r="AY35" s="55"/>
      <c r="AZ35" s="55"/>
      <c r="BA35" s="55"/>
      <c r="BB35" s="56" t="s">
        <v>507</v>
      </c>
      <c r="BC35" s="55" t="s">
        <v>680</v>
      </c>
      <c r="BD35" s="55" t="s">
        <v>543</v>
      </c>
      <c r="BE35" s="55" t="s">
        <v>646</v>
      </c>
      <c r="BF35" s="55"/>
      <c r="BG35" s="55" t="s">
        <v>666</v>
      </c>
      <c r="BH35" s="55" t="s">
        <v>648</v>
      </c>
      <c r="BI35" s="55" t="s">
        <v>649</v>
      </c>
    </row>
    <row r="36" spans="1:61">
      <c r="A36" s="12" t="s">
        <v>667</v>
      </c>
      <c r="B36" s="12" t="s">
        <v>668</v>
      </c>
      <c r="C36" s="12">
        <v>18003683789</v>
      </c>
      <c r="D36" s="12">
        <v>10198656</v>
      </c>
      <c r="E36" s="12" t="s">
        <v>506</v>
      </c>
      <c r="F36" s="12">
        <v>492323.33</v>
      </c>
      <c r="G36" s="12">
        <v>397551.11</v>
      </c>
      <c r="H36" s="12" t="s">
        <v>450</v>
      </c>
      <c r="I36" s="12">
        <v>134.27</v>
      </c>
      <c r="J36" s="56" t="s">
        <v>252</v>
      </c>
      <c r="K36" s="61"/>
      <c r="L36" s="61" t="s">
        <v>423</v>
      </c>
      <c r="M36" s="55" t="s">
        <v>2085</v>
      </c>
      <c r="N36" s="63">
        <f>R36/G36</f>
        <v>1.17196729748786</v>
      </c>
      <c r="O36" s="66" t="s">
        <v>522</v>
      </c>
      <c r="P36" s="66" t="s">
        <v>535</v>
      </c>
      <c r="Q36" s="65">
        <v>3470</v>
      </c>
      <c r="R36" s="55">
        <f>I36*Q36</f>
        <v>465916.9</v>
      </c>
      <c r="S36" s="55"/>
      <c r="T36" s="55" t="s">
        <v>634</v>
      </c>
      <c r="U36" s="56" t="s">
        <v>653</v>
      </c>
      <c r="V36" s="55" t="s">
        <v>636</v>
      </c>
      <c r="W36" s="55" t="s">
        <v>637</v>
      </c>
      <c r="X36" s="55" t="s">
        <v>638</v>
      </c>
      <c r="Y36" s="12" t="s">
        <v>639</v>
      </c>
      <c r="Z36" s="55" t="s">
        <v>538</v>
      </c>
      <c r="AA36" s="55"/>
      <c r="AB36" s="55"/>
      <c r="AC36" s="55"/>
      <c r="AD36" s="55"/>
      <c r="AE36" s="55"/>
      <c r="AF36" s="55"/>
      <c r="AG36" s="55" t="s">
        <v>537</v>
      </c>
      <c r="AH36" s="55" t="s">
        <v>537</v>
      </c>
      <c r="AI36" s="55" t="s">
        <v>538</v>
      </c>
      <c r="AJ36" s="55">
        <v>335675</v>
      </c>
      <c r="AK36" s="55">
        <v>8000</v>
      </c>
      <c r="AL36" s="55" t="s">
        <v>252</v>
      </c>
      <c r="AM36" s="55"/>
      <c r="AN36" s="55"/>
      <c r="AO36" s="55"/>
      <c r="AP36" s="55"/>
      <c r="AQ36" s="55"/>
      <c r="AR36" s="55"/>
      <c r="AS36" s="12">
        <v>134.27</v>
      </c>
      <c r="AT36" s="55">
        <v>134.27</v>
      </c>
      <c r="AU36" s="55" t="s">
        <v>2086</v>
      </c>
      <c r="AV36" s="55" t="s">
        <v>675</v>
      </c>
      <c r="AW36" s="55" t="s">
        <v>670</v>
      </c>
      <c r="AX36" s="55"/>
      <c r="AY36" s="55"/>
      <c r="AZ36" s="55"/>
      <c r="BA36" s="55"/>
      <c r="BB36" s="56" t="s">
        <v>252</v>
      </c>
      <c r="BC36" s="55" t="s">
        <v>2087</v>
      </c>
      <c r="BD36" s="55" t="s">
        <v>543</v>
      </c>
      <c r="BE36" s="55" t="s">
        <v>544</v>
      </c>
      <c r="BF36" s="55"/>
      <c r="BG36" s="55" t="s">
        <v>545</v>
      </c>
      <c r="BH36" s="55" t="s">
        <v>677</v>
      </c>
      <c r="BI36" s="55" t="s">
        <v>678</v>
      </c>
    </row>
    <row r="37" spans="1:61">
      <c r="A37" s="12" t="s">
        <v>2088</v>
      </c>
      <c r="B37" s="12" t="s">
        <v>2089</v>
      </c>
      <c r="C37" s="12">
        <v>18845735517</v>
      </c>
      <c r="D37" s="12">
        <v>10168910</v>
      </c>
      <c r="E37" s="12" t="s">
        <v>506</v>
      </c>
      <c r="F37" s="12">
        <v>3113069.5</v>
      </c>
      <c r="G37" s="12">
        <v>2237873.79</v>
      </c>
      <c r="H37" s="12" t="s">
        <v>1442</v>
      </c>
      <c r="I37" s="12">
        <v>0</v>
      </c>
      <c r="J37" s="61"/>
      <c r="K37" s="61"/>
      <c r="L37" s="61"/>
      <c r="M37" s="55" t="s">
        <v>2090</v>
      </c>
      <c r="N37" s="61"/>
      <c r="O37" s="61"/>
      <c r="P37" s="61"/>
      <c r="Q37" s="55"/>
      <c r="R37" s="55"/>
      <c r="S37" s="55"/>
      <c r="T37" s="55" t="s">
        <v>634</v>
      </c>
      <c r="U37" s="56" t="s">
        <v>1434</v>
      </c>
      <c r="V37" s="55" t="s">
        <v>1348</v>
      </c>
      <c r="W37" s="55" t="s">
        <v>2024</v>
      </c>
      <c r="X37" s="55" t="s">
        <v>2091</v>
      </c>
      <c r="Y37" s="12" t="s">
        <v>639</v>
      </c>
      <c r="Z37" s="55" t="s">
        <v>537</v>
      </c>
      <c r="AA37" s="55" t="s">
        <v>1441</v>
      </c>
      <c r="AB37" s="55" t="s">
        <v>641</v>
      </c>
      <c r="AC37" s="55" t="s">
        <v>2092</v>
      </c>
      <c r="AD37" s="55"/>
      <c r="AE37" s="55">
        <v>6350</v>
      </c>
      <c r="AF37" s="55"/>
      <c r="AG37" s="55" t="s">
        <v>537</v>
      </c>
      <c r="AH37" s="55" t="s">
        <v>537</v>
      </c>
      <c r="AI37" s="55" t="s">
        <v>538</v>
      </c>
      <c r="AJ37" s="55">
        <v>968109.5</v>
      </c>
      <c r="AK37" s="55">
        <v>0</v>
      </c>
      <c r="AL37" s="55" t="s">
        <v>2093</v>
      </c>
      <c r="AM37" s="55"/>
      <c r="AN37" s="55"/>
      <c r="AO37" s="55"/>
      <c r="AP37" s="55"/>
      <c r="AQ37" s="55"/>
      <c r="AR37" s="55"/>
      <c r="AS37" s="61"/>
      <c r="AT37" s="55">
        <v>0</v>
      </c>
      <c r="AU37" s="55"/>
      <c r="AV37" s="55" t="s">
        <v>644</v>
      </c>
      <c r="AW37" s="55"/>
      <c r="AX37" s="55"/>
      <c r="AY37" s="55"/>
      <c r="AZ37" s="55"/>
      <c r="BA37" s="55"/>
      <c r="BB37" s="56" t="s">
        <v>1164</v>
      </c>
      <c r="BC37" s="55" t="s">
        <v>2094</v>
      </c>
      <c r="BD37" s="55" t="s">
        <v>543</v>
      </c>
      <c r="BE37" s="55" t="s">
        <v>2095</v>
      </c>
      <c r="BF37" s="55"/>
      <c r="BG37" s="55" t="s">
        <v>2096</v>
      </c>
      <c r="BH37" s="55" t="s">
        <v>2097</v>
      </c>
      <c r="BI37" s="55" t="s">
        <v>2098</v>
      </c>
    </row>
    <row r="38" spans="1:61">
      <c r="A38" s="12" t="s">
        <v>853</v>
      </c>
      <c r="B38" s="12" t="s">
        <v>523</v>
      </c>
      <c r="C38" s="12">
        <v>18504065060</v>
      </c>
      <c r="D38" s="12">
        <v>10176587</v>
      </c>
      <c r="E38" s="12" t="s">
        <v>2099</v>
      </c>
      <c r="F38" s="12">
        <v>121529.46</v>
      </c>
      <c r="G38" s="12">
        <v>32652.25</v>
      </c>
      <c r="H38" s="12" t="s">
        <v>1963</v>
      </c>
      <c r="I38" s="12">
        <v>113.54</v>
      </c>
      <c r="J38" s="61"/>
      <c r="K38" s="61"/>
      <c r="L38" s="61"/>
      <c r="M38" s="55" t="s">
        <v>2100</v>
      </c>
      <c r="N38" s="61"/>
      <c r="O38" s="61"/>
      <c r="P38" s="61"/>
      <c r="Q38" s="55"/>
      <c r="R38" s="55"/>
      <c r="S38" s="55"/>
      <c r="T38" s="55" t="s">
        <v>634</v>
      </c>
      <c r="U38" s="56" t="s">
        <v>1954</v>
      </c>
      <c r="V38" s="55" t="s">
        <v>636</v>
      </c>
      <c r="W38" s="55" t="s">
        <v>637</v>
      </c>
      <c r="X38" s="55" t="s">
        <v>1990</v>
      </c>
      <c r="Y38" s="12" t="s">
        <v>1678</v>
      </c>
      <c r="Z38" s="55" t="s">
        <v>538</v>
      </c>
      <c r="AA38" s="55"/>
      <c r="AB38" s="55"/>
      <c r="AC38" s="55"/>
      <c r="AD38" s="55"/>
      <c r="AE38" s="55"/>
      <c r="AF38" s="55"/>
      <c r="AG38" s="55"/>
      <c r="AH38" s="55" t="s">
        <v>537</v>
      </c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61"/>
      <c r="AT38" s="55">
        <v>113.54</v>
      </c>
      <c r="AU38" s="55" t="s">
        <v>2019</v>
      </c>
      <c r="AV38" s="55" t="s">
        <v>644</v>
      </c>
      <c r="AW38" s="55" t="s">
        <v>2020</v>
      </c>
      <c r="AX38" s="55"/>
      <c r="AY38" s="55"/>
      <c r="AZ38" s="55"/>
      <c r="BA38" s="55"/>
      <c r="BB38" s="56" t="s">
        <v>1356</v>
      </c>
      <c r="BC38" s="55" t="s">
        <v>2100</v>
      </c>
      <c r="BD38" s="55" t="s">
        <v>543</v>
      </c>
      <c r="BE38" s="55" t="s">
        <v>2000</v>
      </c>
      <c r="BF38" s="55"/>
      <c r="BG38" s="55" t="s">
        <v>2001</v>
      </c>
      <c r="BH38" s="55" t="s">
        <v>856</v>
      </c>
      <c r="BI38" s="55" t="s">
        <v>857</v>
      </c>
    </row>
    <row r="39" spans="1:61">
      <c r="A39" s="12" t="s">
        <v>650</v>
      </c>
      <c r="B39" s="12" t="s">
        <v>530</v>
      </c>
      <c r="C39" s="12">
        <v>15145489090</v>
      </c>
      <c r="D39" s="12">
        <v>10198113</v>
      </c>
      <c r="E39" s="12" t="s">
        <v>518</v>
      </c>
      <c r="F39" s="12">
        <v>192400.62</v>
      </c>
      <c r="G39" s="12">
        <v>134623.76</v>
      </c>
      <c r="H39" s="12" t="s">
        <v>1482</v>
      </c>
      <c r="I39" s="12">
        <v>41.97</v>
      </c>
      <c r="J39" s="61"/>
      <c r="K39" s="61"/>
      <c r="L39" s="61"/>
      <c r="M39" s="55" t="s">
        <v>658</v>
      </c>
      <c r="N39" s="61"/>
      <c r="O39" s="61"/>
      <c r="P39" s="61"/>
      <c r="Q39" s="55"/>
      <c r="R39" s="55"/>
      <c r="S39" s="55"/>
      <c r="T39" s="55" t="s">
        <v>634</v>
      </c>
      <c r="U39" s="56" t="s">
        <v>653</v>
      </c>
      <c r="V39" s="55" t="s">
        <v>636</v>
      </c>
      <c r="W39" s="55" t="s">
        <v>637</v>
      </c>
      <c r="X39" s="55" t="s">
        <v>672</v>
      </c>
      <c r="Y39" s="12" t="s">
        <v>673</v>
      </c>
      <c r="Z39" s="55" t="s">
        <v>538</v>
      </c>
      <c r="AA39" s="55"/>
      <c r="AB39" s="55"/>
      <c r="AC39" s="55"/>
      <c r="AD39" s="55"/>
      <c r="AE39" s="55"/>
      <c r="AF39" s="55"/>
      <c r="AG39" s="55"/>
      <c r="AH39" s="55" t="s">
        <v>538</v>
      </c>
      <c r="AI39" s="55" t="s">
        <v>537</v>
      </c>
      <c r="AJ39" s="55">
        <v>138950.63</v>
      </c>
      <c r="AK39" s="55"/>
      <c r="AL39" s="55"/>
      <c r="AM39" s="55"/>
      <c r="AN39" s="55"/>
      <c r="AO39" s="55"/>
      <c r="AP39" s="55"/>
      <c r="AQ39" s="55"/>
      <c r="AR39" s="55"/>
      <c r="AS39" s="61"/>
      <c r="AT39" s="55">
        <v>41.97</v>
      </c>
      <c r="AU39" s="55" t="s">
        <v>2084</v>
      </c>
      <c r="AV39" s="55" t="s">
        <v>540</v>
      </c>
      <c r="AW39" s="55" t="s">
        <v>1986</v>
      </c>
      <c r="AX39" s="55"/>
      <c r="AY39" s="55"/>
      <c r="AZ39" s="55"/>
      <c r="BA39" s="55"/>
      <c r="BB39" s="56" t="s">
        <v>1356</v>
      </c>
      <c r="BC39" s="55" t="s">
        <v>542</v>
      </c>
      <c r="BD39" s="55" t="s">
        <v>543</v>
      </c>
      <c r="BE39" s="55" t="s">
        <v>544</v>
      </c>
      <c r="BF39" s="55"/>
      <c r="BG39" s="55" t="s">
        <v>545</v>
      </c>
      <c r="BH39" s="55" t="s">
        <v>562</v>
      </c>
      <c r="BI39" s="55" t="s">
        <v>563</v>
      </c>
    </row>
    <row r="40" spans="1:61">
      <c r="A40" s="12" t="s">
        <v>853</v>
      </c>
      <c r="B40" s="12" t="s">
        <v>523</v>
      </c>
      <c r="C40" s="12">
        <v>18504065060</v>
      </c>
      <c r="D40" s="12">
        <v>10177193</v>
      </c>
      <c r="E40" s="12" t="s">
        <v>2101</v>
      </c>
      <c r="F40" s="12">
        <v>176675.98</v>
      </c>
      <c r="G40" s="12">
        <v>38975.8</v>
      </c>
      <c r="H40" s="12" t="s">
        <v>1965</v>
      </c>
      <c r="I40" s="12">
        <v>193.25</v>
      </c>
      <c r="J40" s="61"/>
      <c r="K40" s="61"/>
      <c r="L40" s="61"/>
      <c r="M40" s="55" t="s">
        <v>2102</v>
      </c>
      <c r="N40" s="61"/>
      <c r="O40" s="61"/>
      <c r="P40" s="61"/>
      <c r="Q40" s="55"/>
      <c r="R40" s="55"/>
      <c r="S40" s="55"/>
      <c r="T40" s="55" t="s">
        <v>634</v>
      </c>
      <c r="U40" s="56" t="s">
        <v>1954</v>
      </c>
      <c r="V40" s="55" t="s">
        <v>636</v>
      </c>
      <c r="W40" s="55" t="s">
        <v>637</v>
      </c>
      <c r="X40" s="55" t="s">
        <v>1990</v>
      </c>
      <c r="Y40" s="12" t="s">
        <v>1678</v>
      </c>
      <c r="Z40" s="55" t="s">
        <v>538</v>
      </c>
      <c r="AA40" s="55"/>
      <c r="AB40" s="55"/>
      <c r="AC40" s="55"/>
      <c r="AD40" s="55"/>
      <c r="AE40" s="55"/>
      <c r="AF40" s="55"/>
      <c r="AG40" s="55"/>
      <c r="AH40" s="55" t="s">
        <v>537</v>
      </c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61"/>
      <c r="AT40" s="55">
        <v>193.25</v>
      </c>
      <c r="AU40" s="55" t="s">
        <v>2019</v>
      </c>
      <c r="AV40" s="55" t="s">
        <v>644</v>
      </c>
      <c r="AW40" s="55" t="s">
        <v>2020</v>
      </c>
      <c r="AX40" s="55"/>
      <c r="AY40" s="55"/>
      <c r="AZ40" s="55"/>
      <c r="BA40" s="55"/>
      <c r="BB40" s="56" t="s">
        <v>1356</v>
      </c>
      <c r="BC40" s="55" t="s">
        <v>2102</v>
      </c>
      <c r="BD40" s="55" t="s">
        <v>543</v>
      </c>
      <c r="BE40" s="55" t="s">
        <v>2000</v>
      </c>
      <c r="BF40" s="55"/>
      <c r="BG40" s="55" t="s">
        <v>2001</v>
      </c>
      <c r="BH40" s="55" t="s">
        <v>856</v>
      </c>
      <c r="BI40" s="55" t="s">
        <v>857</v>
      </c>
    </row>
    <row r="41" spans="1:61">
      <c r="A41" s="12" t="s">
        <v>650</v>
      </c>
      <c r="B41" s="12" t="s">
        <v>530</v>
      </c>
      <c r="C41" s="12">
        <v>15145489090</v>
      </c>
      <c r="D41" s="12">
        <v>10198116</v>
      </c>
      <c r="E41" s="12" t="s">
        <v>518</v>
      </c>
      <c r="F41" s="12">
        <v>315305.45</v>
      </c>
      <c r="G41" s="12">
        <v>220800.7</v>
      </c>
      <c r="H41" s="12" t="s">
        <v>1483</v>
      </c>
      <c r="I41" s="12">
        <v>67.2</v>
      </c>
      <c r="J41" s="61"/>
      <c r="K41" s="61"/>
      <c r="L41" s="61"/>
      <c r="M41" s="55" t="s">
        <v>658</v>
      </c>
      <c r="N41" s="61"/>
      <c r="O41" s="61"/>
      <c r="P41" s="61"/>
      <c r="Q41" s="55"/>
      <c r="R41" s="55"/>
      <c r="S41" s="55"/>
      <c r="T41" s="55" t="s">
        <v>634</v>
      </c>
      <c r="U41" s="56" t="s">
        <v>653</v>
      </c>
      <c r="V41" s="55" t="s">
        <v>636</v>
      </c>
      <c r="W41" s="55" t="s">
        <v>637</v>
      </c>
      <c r="X41" s="55" t="s">
        <v>1990</v>
      </c>
      <c r="Y41" s="12" t="s">
        <v>2103</v>
      </c>
      <c r="Z41" s="55" t="s">
        <v>538</v>
      </c>
      <c r="AA41" s="55"/>
      <c r="AB41" s="55"/>
      <c r="AC41" s="55"/>
      <c r="AD41" s="55"/>
      <c r="AE41" s="55"/>
      <c r="AF41" s="55"/>
      <c r="AG41" s="55"/>
      <c r="AH41" s="55" t="s">
        <v>538</v>
      </c>
      <c r="AI41" s="55" t="s">
        <v>537</v>
      </c>
      <c r="AJ41" s="55">
        <v>227898.31</v>
      </c>
      <c r="AK41" s="55"/>
      <c r="AL41" s="55"/>
      <c r="AM41" s="55"/>
      <c r="AN41" s="55"/>
      <c r="AO41" s="55"/>
      <c r="AP41" s="55"/>
      <c r="AQ41" s="55"/>
      <c r="AR41" s="55"/>
      <c r="AS41" s="61"/>
      <c r="AT41" s="55">
        <v>67.2</v>
      </c>
      <c r="AU41" s="55" t="s">
        <v>1985</v>
      </c>
      <c r="AV41" s="55" t="s">
        <v>540</v>
      </c>
      <c r="AW41" s="55" t="s">
        <v>1986</v>
      </c>
      <c r="AX41" s="55"/>
      <c r="AY41" s="55"/>
      <c r="AZ41" s="55"/>
      <c r="BA41" s="55"/>
      <c r="BB41" s="56" t="s">
        <v>1356</v>
      </c>
      <c r="BC41" s="55" t="s">
        <v>542</v>
      </c>
      <c r="BD41" s="55" t="s">
        <v>543</v>
      </c>
      <c r="BE41" s="55" t="s">
        <v>544</v>
      </c>
      <c r="BF41" s="55"/>
      <c r="BG41" s="55" t="s">
        <v>545</v>
      </c>
      <c r="BH41" s="55" t="s">
        <v>562</v>
      </c>
      <c r="BI41" s="55" t="s">
        <v>563</v>
      </c>
    </row>
    <row r="42" spans="1:61">
      <c r="A42" s="12" t="s">
        <v>650</v>
      </c>
      <c r="B42" s="12" t="s">
        <v>530</v>
      </c>
      <c r="C42" s="12">
        <v>15145489090</v>
      </c>
      <c r="D42" s="12">
        <v>10198117</v>
      </c>
      <c r="E42" s="12" t="s">
        <v>533</v>
      </c>
      <c r="F42" s="12">
        <v>624319.98</v>
      </c>
      <c r="G42" s="12">
        <v>440154.12</v>
      </c>
      <c r="H42" s="12" t="s">
        <v>1484</v>
      </c>
      <c r="I42" s="12">
        <v>155.51</v>
      </c>
      <c r="J42" s="61"/>
      <c r="K42" s="61"/>
      <c r="L42" s="61"/>
      <c r="M42" s="55" t="s">
        <v>658</v>
      </c>
      <c r="N42" s="61"/>
      <c r="O42" s="61"/>
      <c r="P42" s="61"/>
      <c r="Q42" s="55"/>
      <c r="R42" s="55"/>
      <c r="S42" s="55"/>
      <c r="T42" s="55" t="s">
        <v>634</v>
      </c>
      <c r="U42" s="56" t="s">
        <v>653</v>
      </c>
      <c r="V42" s="55" t="s">
        <v>636</v>
      </c>
      <c r="W42" s="55" t="s">
        <v>637</v>
      </c>
      <c r="X42" s="55" t="s">
        <v>1990</v>
      </c>
      <c r="Y42" s="12" t="s">
        <v>2103</v>
      </c>
      <c r="Z42" s="55" t="s">
        <v>538</v>
      </c>
      <c r="AA42" s="55"/>
      <c r="AB42" s="55"/>
      <c r="AC42" s="55"/>
      <c r="AD42" s="55"/>
      <c r="AE42" s="55"/>
      <c r="AF42" s="55"/>
      <c r="AG42" s="55"/>
      <c r="AH42" s="55" t="s">
        <v>538</v>
      </c>
      <c r="AI42" s="55" t="s">
        <v>537</v>
      </c>
      <c r="AJ42" s="55">
        <v>454318.7</v>
      </c>
      <c r="AK42" s="55"/>
      <c r="AL42" s="55"/>
      <c r="AM42" s="55"/>
      <c r="AN42" s="55"/>
      <c r="AO42" s="55"/>
      <c r="AP42" s="55"/>
      <c r="AQ42" s="55"/>
      <c r="AR42" s="55"/>
      <c r="AS42" s="61"/>
      <c r="AT42" s="55">
        <v>155.51</v>
      </c>
      <c r="AU42" s="55" t="s">
        <v>1985</v>
      </c>
      <c r="AV42" s="55" t="s">
        <v>540</v>
      </c>
      <c r="AW42" s="55" t="s">
        <v>1986</v>
      </c>
      <c r="AX42" s="55"/>
      <c r="AY42" s="55"/>
      <c r="AZ42" s="55"/>
      <c r="BA42" s="55"/>
      <c r="BB42" s="56" t="s">
        <v>1356</v>
      </c>
      <c r="BC42" s="55" t="s">
        <v>542</v>
      </c>
      <c r="BD42" s="55" t="s">
        <v>543</v>
      </c>
      <c r="BE42" s="55" t="s">
        <v>544</v>
      </c>
      <c r="BF42" s="55"/>
      <c r="BG42" s="55" t="s">
        <v>545</v>
      </c>
      <c r="BH42" s="55" t="s">
        <v>562</v>
      </c>
      <c r="BI42" s="55" t="s">
        <v>563</v>
      </c>
    </row>
    <row r="43" spans="1:61">
      <c r="A43" s="12" t="s">
        <v>2104</v>
      </c>
      <c r="B43" s="12" t="s">
        <v>2022</v>
      </c>
      <c r="C43" s="12">
        <v>18646665675</v>
      </c>
      <c r="D43" s="12">
        <v>10246575</v>
      </c>
      <c r="E43" s="12" t="s">
        <v>641</v>
      </c>
      <c r="F43" s="12">
        <v>1983720</v>
      </c>
      <c r="G43" s="12">
        <v>1550607.8</v>
      </c>
      <c r="H43" s="12" t="s">
        <v>1567</v>
      </c>
      <c r="I43" s="12"/>
      <c r="J43" s="61"/>
      <c r="K43" s="61"/>
      <c r="L43" s="61"/>
      <c r="M43" s="55" t="s">
        <v>2105</v>
      </c>
      <c r="N43" s="61"/>
      <c r="O43" s="61"/>
      <c r="P43" s="61"/>
      <c r="Q43" s="55"/>
      <c r="R43" s="55"/>
      <c r="S43" s="55"/>
      <c r="T43" s="55" t="s">
        <v>634</v>
      </c>
      <c r="U43" s="56" t="s">
        <v>1565</v>
      </c>
      <c r="V43" s="55" t="s">
        <v>1348</v>
      </c>
      <c r="W43" s="55" t="s">
        <v>2024</v>
      </c>
      <c r="X43" s="55" t="s">
        <v>2091</v>
      </c>
      <c r="Y43" s="12" t="s">
        <v>639</v>
      </c>
      <c r="Z43" s="55" t="s">
        <v>537</v>
      </c>
      <c r="AA43" s="55" t="s">
        <v>2106</v>
      </c>
      <c r="AB43" s="55" t="s">
        <v>641</v>
      </c>
      <c r="AC43" s="55" t="s">
        <v>147</v>
      </c>
      <c r="AD43" s="55"/>
      <c r="AE43" s="55">
        <v>15000</v>
      </c>
      <c r="AF43" s="55"/>
      <c r="AG43" s="55" t="s">
        <v>538</v>
      </c>
      <c r="AH43" s="55"/>
      <c r="AI43" s="55"/>
      <c r="AJ43" s="55">
        <v>1950000</v>
      </c>
      <c r="AK43" s="55">
        <v>60000</v>
      </c>
      <c r="AL43" s="55"/>
      <c r="AM43" s="55"/>
      <c r="AN43" s="55"/>
      <c r="AO43" s="55"/>
      <c r="AP43" s="55"/>
      <c r="AQ43" s="55"/>
      <c r="AR43" s="55"/>
      <c r="AS43" s="61"/>
      <c r="AT43" s="55">
        <v>15000</v>
      </c>
      <c r="AU43" s="55" t="s">
        <v>2107</v>
      </c>
      <c r="AV43" s="55" t="s">
        <v>692</v>
      </c>
      <c r="AW43" s="55"/>
      <c r="AX43" s="55"/>
      <c r="AY43" s="55"/>
      <c r="AZ43" s="55"/>
      <c r="BA43" s="55"/>
      <c r="BB43" s="56" t="s">
        <v>1164</v>
      </c>
      <c r="BC43" s="55" t="s">
        <v>2108</v>
      </c>
      <c r="BD43" s="55" t="s">
        <v>543</v>
      </c>
      <c r="BE43" s="55" t="s">
        <v>2109</v>
      </c>
      <c r="BF43" s="55"/>
      <c r="BG43" s="55" t="s">
        <v>2031</v>
      </c>
      <c r="BH43" s="55" t="s">
        <v>2032</v>
      </c>
      <c r="BI43" s="55" t="s">
        <v>2033</v>
      </c>
    </row>
    <row r="44" spans="1:61">
      <c r="A44" s="12" t="s">
        <v>650</v>
      </c>
      <c r="B44" s="12" t="s">
        <v>530</v>
      </c>
      <c r="C44" s="12">
        <v>15145489090</v>
      </c>
      <c r="D44" s="12">
        <v>10277447</v>
      </c>
      <c r="E44" s="12" t="s">
        <v>518</v>
      </c>
      <c r="F44" s="12">
        <v>656400</v>
      </c>
      <c r="G44" s="12">
        <v>577632</v>
      </c>
      <c r="H44" s="12" t="s">
        <v>448</v>
      </c>
      <c r="I44" s="12">
        <v>109.4</v>
      </c>
      <c r="J44" s="56" t="s">
        <v>118</v>
      </c>
      <c r="K44" s="61"/>
      <c r="L44" s="51" t="s">
        <v>561</v>
      </c>
      <c r="M44" s="62" t="s">
        <v>449</v>
      </c>
      <c r="N44" s="61"/>
      <c r="O44" s="61"/>
      <c r="P44" s="61"/>
      <c r="Q44" s="55"/>
      <c r="R44" s="55"/>
      <c r="S44" s="55"/>
      <c r="T44" s="55" t="s">
        <v>634</v>
      </c>
      <c r="U44" s="56" t="s">
        <v>653</v>
      </c>
      <c r="V44" s="55" t="s">
        <v>636</v>
      </c>
      <c r="W44" s="55" t="s">
        <v>637</v>
      </c>
      <c r="X44" s="55" t="s">
        <v>654</v>
      </c>
      <c r="Y44" s="12" t="s">
        <v>639</v>
      </c>
      <c r="Z44" s="55" t="s">
        <v>538</v>
      </c>
      <c r="AA44" s="55"/>
      <c r="AB44" s="55"/>
      <c r="AC44" s="55"/>
      <c r="AD44" s="55"/>
      <c r="AE44" s="55"/>
      <c r="AF44" s="55"/>
      <c r="AG44" s="55"/>
      <c r="AH44" s="55" t="s">
        <v>537</v>
      </c>
      <c r="AI44" s="55" t="s">
        <v>537</v>
      </c>
      <c r="AJ44" s="55">
        <v>437600</v>
      </c>
      <c r="AK44" s="55">
        <v>24000</v>
      </c>
      <c r="AL44" s="55"/>
      <c r="AM44" s="55"/>
      <c r="AN44" s="55"/>
      <c r="AO44" s="55"/>
      <c r="AP44" s="55"/>
      <c r="AQ44" s="55"/>
      <c r="AR44" s="55"/>
      <c r="AS44" s="61"/>
      <c r="AT44" s="55">
        <v>109.4</v>
      </c>
      <c r="AU44" s="55" t="s">
        <v>560</v>
      </c>
      <c r="AV44" s="55" t="s">
        <v>540</v>
      </c>
      <c r="AW44" s="55" t="s">
        <v>561</v>
      </c>
      <c r="AX44" s="55"/>
      <c r="AY44" s="55"/>
      <c r="AZ44" s="55"/>
      <c r="BA44" s="55"/>
      <c r="BB44" s="56" t="s">
        <v>118</v>
      </c>
      <c r="BC44" s="55" t="s">
        <v>542</v>
      </c>
      <c r="BD44" s="55" t="s">
        <v>543</v>
      </c>
      <c r="BE44" s="55" t="s">
        <v>544</v>
      </c>
      <c r="BF44" s="55"/>
      <c r="BG44" s="55" t="s">
        <v>545</v>
      </c>
      <c r="BH44" s="55" t="s">
        <v>562</v>
      </c>
      <c r="BI44" s="55" t="s">
        <v>563</v>
      </c>
    </row>
    <row r="45" spans="1:61">
      <c r="A45" s="12" t="s">
        <v>853</v>
      </c>
      <c r="B45" s="12" t="s">
        <v>523</v>
      </c>
      <c r="C45" s="12">
        <v>18504065060</v>
      </c>
      <c r="D45" s="12">
        <v>10177308</v>
      </c>
      <c r="E45" s="12" t="s">
        <v>2110</v>
      </c>
      <c r="F45" s="12">
        <v>463235.13</v>
      </c>
      <c r="G45" s="12">
        <v>102374.86</v>
      </c>
      <c r="H45" s="12" t="s">
        <v>1966</v>
      </c>
      <c r="I45" s="12">
        <v>448.71</v>
      </c>
      <c r="J45" s="61"/>
      <c r="K45" s="61"/>
      <c r="L45" s="61"/>
      <c r="M45" s="55" t="s">
        <v>2111</v>
      </c>
      <c r="N45" s="61"/>
      <c r="O45" s="61"/>
      <c r="P45" s="61"/>
      <c r="Q45" s="55"/>
      <c r="R45" s="55"/>
      <c r="S45" s="55"/>
      <c r="T45" s="55" t="s">
        <v>634</v>
      </c>
      <c r="U45" s="56" t="s">
        <v>1954</v>
      </c>
      <c r="V45" s="55" t="s">
        <v>636</v>
      </c>
      <c r="W45" s="55" t="s">
        <v>637</v>
      </c>
      <c r="X45" s="55" t="s">
        <v>1990</v>
      </c>
      <c r="Y45" s="12" t="s">
        <v>1678</v>
      </c>
      <c r="Z45" s="55" t="s">
        <v>538</v>
      </c>
      <c r="AA45" s="55"/>
      <c r="AB45" s="55"/>
      <c r="AC45" s="55"/>
      <c r="AD45" s="55"/>
      <c r="AE45" s="55"/>
      <c r="AF45" s="55"/>
      <c r="AG45" s="55"/>
      <c r="AH45" s="55" t="s">
        <v>537</v>
      </c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61"/>
      <c r="AT45" s="55">
        <v>448.71</v>
      </c>
      <c r="AU45" s="55" t="s">
        <v>2019</v>
      </c>
      <c r="AV45" s="55" t="s">
        <v>644</v>
      </c>
      <c r="AW45" s="55" t="s">
        <v>2020</v>
      </c>
      <c r="AX45" s="55"/>
      <c r="AY45" s="55"/>
      <c r="AZ45" s="55"/>
      <c r="BA45" s="55"/>
      <c r="BB45" s="56" t="s">
        <v>1356</v>
      </c>
      <c r="BC45" s="55" t="s">
        <v>2111</v>
      </c>
      <c r="BD45" s="55" t="s">
        <v>543</v>
      </c>
      <c r="BE45" s="55" t="s">
        <v>2000</v>
      </c>
      <c r="BF45" s="55"/>
      <c r="BG45" s="55" t="s">
        <v>2001</v>
      </c>
      <c r="BH45" s="55" t="s">
        <v>856</v>
      </c>
      <c r="BI45" s="55" t="s">
        <v>857</v>
      </c>
    </row>
    <row r="46" spans="1:61">
      <c r="A46" s="12" t="s">
        <v>853</v>
      </c>
      <c r="B46" s="12" t="s">
        <v>2112</v>
      </c>
      <c r="C46" s="12">
        <v>18940680890</v>
      </c>
      <c r="D46" s="12">
        <v>10177226</v>
      </c>
      <c r="E46" s="12" t="s">
        <v>2113</v>
      </c>
      <c r="F46" s="12">
        <v>2699411.91</v>
      </c>
      <c r="G46" s="12">
        <v>2227014.86</v>
      </c>
      <c r="H46" s="12" t="s">
        <v>422</v>
      </c>
      <c r="I46" s="12">
        <v>182.01</v>
      </c>
      <c r="J46" s="56" t="s">
        <v>160</v>
      </c>
      <c r="K46" s="61"/>
      <c r="L46" s="61"/>
      <c r="M46" s="55" t="s">
        <v>424</v>
      </c>
      <c r="N46" s="63">
        <f>R46/G46</f>
        <v>0.439452734500389</v>
      </c>
      <c r="O46" s="64"/>
      <c r="P46" s="64" t="s">
        <v>508</v>
      </c>
      <c r="Q46" s="65">
        <v>5377</v>
      </c>
      <c r="R46" s="55">
        <f>I46*Q46</f>
        <v>978667.77</v>
      </c>
      <c r="S46" s="55"/>
      <c r="T46" s="55" t="s">
        <v>634</v>
      </c>
      <c r="U46" s="56" t="s">
        <v>1954</v>
      </c>
      <c r="V46" s="55" t="s">
        <v>636</v>
      </c>
      <c r="W46" s="55" t="s">
        <v>637</v>
      </c>
      <c r="X46" s="55" t="s">
        <v>638</v>
      </c>
      <c r="Y46" s="12" t="s">
        <v>639</v>
      </c>
      <c r="Z46" s="55" t="s">
        <v>538</v>
      </c>
      <c r="AA46" s="55"/>
      <c r="AB46" s="55"/>
      <c r="AC46" s="55"/>
      <c r="AD46" s="55"/>
      <c r="AE46" s="55"/>
      <c r="AF46" s="55"/>
      <c r="AG46" s="55"/>
      <c r="AH46" s="55" t="s">
        <v>537</v>
      </c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12">
        <v>182.01</v>
      </c>
      <c r="AT46" s="55"/>
      <c r="AU46" s="55"/>
      <c r="AV46" s="55"/>
      <c r="AW46" s="55"/>
      <c r="AX46" s="55"/>
      <c r="AY46" s="55"/>
      <c r="AZ46" s="55"/>
      <c r="BA46" s="55"/>
      <c r="BB46" s="56" t="s">
        <v>160</v>
      </c>
      <c r="BC46" s="55" t="s">
        <v>424</v>
      </c>
      <c r="BD46" s="55" t="s">
        <v>543</v>
      </c>
      <c r="BE46" s="55" t="s">
        <v>2000</v>
      </c>
      <c r="BF46" s="55"/>
      <c r="BG46" s="55" t="s">
        <v>2001</v>
      </c>
      <c r="BH46" s="55" t="s">
        <v>856</v>
      </c>
      <c r="BI46" s="55" t="s">
        <v>857</v>
      </c>
    </row>
    <row r="47" spans="1:61">
      <c r="A47" s="12" t="s">
        <v>853</v>
      </c>
      <c r="B47" s="12" t="s">
        <v>523</v>
      </c>
      <c r="C47" s="12">
        <v>18504065060</v>
      </c>
      <c r="D47" s="12">
        <v>10176293</v>
      </c>
      <c r="E47" s="12" t="s">
        <v>524</v>
      </c>
      <c r="F47" s="12">
        <v>1154512.12</v>
      </c>
      <c r="G47" s="12">
        <v>610507.42</v>
      </c>
      <c r="H47" s="12" t="s">
        <v>525</v>
      </c>
      <c r="I47" s="12">
        <v>342.76</v>
      </c>
      <c r="J47" s="56" t="s">
        <v>507</v>
      </c>
      <c r="K47" s="61"/>
      <c r="L47" s="61" t="s">
        <v>423</v>
      </c>
      <c r="M47" s="55" t="s">
        <v>526</v>
      </c>
      <c r="N47" s="63">
        <f>R47/G47</f>
        <v>1.71181414961345</v>
      </c>
      <c r="O47" s="66" t="s">
        <v>522</v>
      </c>
      <c r="P47" s="66" t="s">
        <v>508</v>
      </c>
      <c r="Q47" s="65">
        <v>3049</v>
      </c>
      <c r="R47" s="55">
        <f>I47*Q47</f>
        <v>1045075.24</v>
      </c>
      <c r="S47" s="55"/>
      <c r="T47" s="55" t="s">
        <v>634</v>
      </c>
      <c r="U47" s="56" t="s">
        <v>1954</v>
      </c>
      <c r="V47" s="55" t="s">
        <v>636</v>
      </c>
      <c r="W47" s="55" t="s">
        <v>637</v>
      </c>
      <c r="X47" s="55" t="s">
        <v>638</v>
      </c>
      <c r="Y47" s="12" t="s">
        <v>639</v>
      </c>
      <c r="Z47" s="55" t="s">
        <v>538</v>
      </c>
      <c r="AA47" s="55"/>
      <c r="AB47" s="55"/>
      <c r="AC47" s="55"/>
      <c r="AD47" s="55"/>
      <c r="AE47" s="55"/>
      <c r="AF47" s="55"/>
      <c r="AG47" s="55" t="s">
        <v>918</v>
      </c>
      <c r="AH47" s="55" t="s">
        <v>537</v>
      </c>
      <c r="AI47" s="55" t="s">
        <v>538</v>
      </c>
      <c r="AJ47" s="55">
        <v>3427600</v>
      </c>
      <c r="AK47" s="55">
        <v>70000</v>
      </c>
      <c r="AL47" s="55"/>
      <c r="AM47" s="55"/>
      <c r="AN47" s="55"/>
      <c r="AO47" s="55"/>
      <c r="AP47" s="55"/>
      <c r="AQ47" s="55"/>
      <c r="AR47" s="55"/>
      <c r="AS47" s="12">
        <v>342.76</v>
      </c>
      <c r="AT47" s="55">
        <v>342.76</v>
      </c>
      <c r="AU47" s="55" t="s">
        <v>2114</v>
      </c>
      <c r="AV47" s="55" t="s">
        <v>2115</v>
      </c>
      <c r="AW47" s="55" t="s">
        <v>2115</v>
      </c>
      <c r="AX47" s="55"/>
      <c r="AY47" s="55"/>
      <c r="AZ47" s="55"/>
      <c r="BA47" s="55"/>
      <c r="BB47" s="56" t="s">
        <v>507</v>
      </c>
      <c r="BC47" s="55" t="s">
        <v>2116</v>
      </c>
      <c r="BD47" s="55" t="s">
        <v>543</v>
      </c>
      <c r="BE47" s="55" t="s">
        <v>2000</v>
      </c>
      <c r="BF47" s="55"/>
      <c r="BG47" s="55" t="s">
        <v>2001</v>
      </c>
      <c r="BH47" s="55" t="s">
        <v>856</v>
      </c>
      <c r="BI47" s="55" t="s">
        <v>857</v>
      </c>
    </row>
    <row r="48" spans="1:61">
      <c r="A48" s="12" t="s">
        <v>650</v>
      </c>
      <c r="B48" s="12" t="s">
        <v>530</v>
      </c>
      <c r="C48" s="12">
        <v>15145489090</v>
      </c>
      <c r="D48" s="12">
        <v>10360946</v>
      </c>
      <c r="E48" s="12" t="s">
        <v>518</v>
      </c>
      <c r="F48" s="12">
        <v>136905.64</v>
      </c>
      <c r="G48" s="12">
        <v>128349.06</v>
      </c>
      <c r="H48" s="12" t="s">
        <v>429</v>
      </c>
      <c r="I48" s="12">
        <v>376.24</v>
      </c>
      <c r="J48" s="51"/>
      <c r="K48" s="51"/>
      <c r="L48" s="51" t="s">
        <v>423</v>
      </c>
      <c r="M48" s="51" t="s">
        <v>430</v>
      </c>
      <c r="N48" s="63">
        <f>R48/G48</f>
        <v>7.37828605834745</v>
      </c>
      <c r="O48" s="61"/>
      <c r="P48" s="61" t="s">
        <v>508</v>
      </c>
      <c r="Q48" s="67">
        <v>2517</v>
      </c>
      <c r="R48" s="55">
        <f>I48*Q48</f>
        <v>946996.08</v>
      </c>
      <c r="S48" s="55"/>
      <c r="T48" s="55" t="s">
        <v>634</v>
      </c>
      <c r="U48" s="56" t="s">
        <v>653</v>
      </c>
      <c r="V48" s="55" t="s">
        <v>636</v>
      </c>
      <c r="W48" s="55" t="s">
        <v>637</v>
      </c>
      <c r="X48" s="55" t="s">
        <v>654</v>
      </c>
      <c r="Y48" s="12" t="s">
        <v>639</v>
      </c>
      <c r="Z48" s="55" t="s">
        <v>538</v>
      </c>
      <c r="AA48" s="55"/>
      <c r="AB48" s="55"/>
      <c r="AC48" s="55"/>
      <c r="AD48" s="55"/>
      <c r="AE48" s="55"/>
      <c r="AF48" s="55"/>
      <c r="AG48" s="55"/>
      <c r="AH48" s="55" t="s">
        <v>537</v>
      </c>
      <c r="AI48" s="55" t="s">
        <v>537</v>
      </c>
      <c r="AJ48" s="55">
        <v>1504960</v>
      </c>
      <c r="AK48" s="55">
        <v>48000</v>
      </c>
      <c r="AL48" s="55"/>
      <c r="AM48" s="55"/>
      <c r="AN48" s="55"/>
      <c r="AO48" s="55"/>
      <c r="AP48" s="55"/>
      <c r="AQ48" s="55"/>
      <c r="AR48" s="55"/>
      <c r="AS48" s="61"/>
      <c r="AT48" s="55">
        <v>376.24</v>
      </c>
      <c r="AU48" s="55" t="s">
        <v>2117</v>
      </c>
      <c r="AV48" s="55" t="s">
        <v>540</v>
      </c>
      <c r="AW48" s="55" t="s">
        <v>561</v>
      </c>
      <c r="AX48" s="55"/>
      <c r="AY48" s="55"/>
      <c r="AZ48" s="55"/>
      <c r="BA48" s="55"/>
      <c r="BB48" s="56" t="s">
        <v>118</v>
      </c>
      <c r="BC48" s="55" t="s">
        <v>658</v>
      </c>
      <c r="BD48" s="55" t="s">
        <v>543</v>
      </c>
      <c r="BE48" s="55" t="s">
        <v>544</v>
      </c>
      <c r="BF48" s="55"/>
      <c r="BG48" s="55" t="s">
        <v>545</v>
      </c>
      <c r="BH48" s="55" t="s">
        <v>562</v>
      </c>
      <c r="BI48" s="55" t="s">
        <v>563</v>
      </c>
    </row>
    <row r="49" spans="1:61">
      <c r="A49" s="12" t="s">
        <v>853</v>
      </c>
      <c r="B49" s="12" t="s">
        <v>523</v>
      </c>
      <c r="C49" s="12">
        <v>18504065060</v>
      </c>
      <c r="D49" s="12">
        <v>10177806</v>
      </c>
      <c r="E49" s="12" t="s">
        <v>2118</v>
      </c>
      <c r="F49" s="12">
        <v>21255.06</v>
      </c>
      <c r="G49" s="12">
        <v>6658.05</v>
      </c>
      <c r="H49" s="12" t="s">
        <v>1968</v>
      </c>
      <c r="I49" s="12">
        <v>25.35</v>
      </c>
      <c r="J49" s="61"/>
      <c r="K49" s="61"/>
      <c r="L49" s="61"/>
      <c r="M49" s="55" t="s">
        <v>2119</v>
      </c>
      <c r="N49" s="61"/>
      <c r="O49" s="61"/>
      <c r="P49" s="61"/>
      <c r="Q49" s="55"/>
      <c r="R49" s="55"/>
      <c r="S49" s="55"/>
      <c r="T49" s="55" t="s">
        <v>634</v>
      </c>
      <c r="U49" s="56" t="s">
        <v>1954</v>
      </c>
      <c r="V49" s="55" t="s">
        <v>636</v>
      </c>
      <c r="W49" s="55" t="s">
        <v>637</v>
      </c>
      <c r="X49" s="55" t="s">
        <v>1990</v>
      </c>
      <c r="Y49" s="12" t="s">
        <v>1678</v>
      </c>
      <c r="Z49" s="55" t="s">
        <v>538</v>
      </c>
      <c r="AA49" s="55"/>
      <c r="AB49" s="55"/>
      <c r="AC49" s="55"/>
      <c r="AD49" s="55"/>
      <c r="AE49" s="55"/>
      <c r="AF49" s="55"/>
      <c r="AG49" s="55"/>
      <c r="AH49" s="55" t="s">
        <v>537</v>
      </c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61"/>
      <c r="AT49" s="55">
        <v>25.35</v>
      </c>
      <c r="AU49" s="55" t="s">
        <v>2019</v>
      </c>
      <c r="AV49" s="55" t="s">
        <v>644</v>
      </c>
      <c r="AW49" s="55" t="s">
        <v>2020</v>
      </c>
      <c r="AX49" s="55"/>
      <c r="AY49" s="55"/>
      <c r="AZ49" s="55"/>
      <c r="BA49" s="55"/>
      <c r="BB49" s="56" t="s">
        <v>1356</v>
      </c>
      <c r="BC49" s="55" t="s">
        <v>2120</v>
      </c>
      <c r="BD49" s="55" t="s">
        <v>543</v>
      </c>
      <c r="BE49" s="55" t="s">
        <v>2000</v>
      </c>
      <c r="BF49" s="55"/>
      <c r="BG49" s="55" t="s">
        <v>2001</v>
      </c>
      <c r="BH49" s="55" t="s">
        <v>856</v>
      </c>
      <c r="BI49" s="55" t="s">
        <v>857</v>
      </c>
    </row>
    <row r="50" spans="1:61">
      <c r="A50" s="12" t="s">
        <v>1556</v>
      </c>
      <c r="B50" s="12" t="s">
        <v>2121</v>
      </c>
      <c r="C50" s="12">
        <v>18346751818</v>
      </c>
      <c r="D50" s="12">
        <v>10182194</v>
      </c>
      <c r="E50" s="12" t="s">
        <v>2122</v>
      </c>
      <c r="F50" s="12">
        <v>361088</v>
      </c>
      <c r="G50" s="12">
        <v>263594.24</v>
      </c>
      <c r="H50" s="12" t="s">
        <v>2123</v>
      </c>
      <c r="I50" s="12">
        <v>129</v>
      </c>
      <c r="J50" s="61"/>
      <c r="K50" s="61"/>
      <c r="L50" s="61"/>
      <c r="M50" s="55" t="s">
        <v>2124</v>
      </c>
      <c r="N50" s="61"/>
      <c r="O50" s="61"/>
      <c r="P50" s="61"/>
      <c r="Q50" s="55"/>
      <c r="R50" s="55"/>
      <c r="S50" s="55"/>
      <c r="T50" s="55" t="s">
        <v>634</v>
      </c>
      <c r="U50" s="56" t="s">
        <v>1540</v>
      </c>
      <c r="V50" s="55" t="s">
        <v>636</v>
      </c>
      <c r="W50" s="55" t="s">
        <v>637</v>
      </c>
      <c r="X50" s="55" t="s">
        <v>1990</v>
      </c>
      <c r="Y50" s="12" t="s">
        <v>2125</v>
      </c>
      <c r="Z50" s="55" t="s">
        <v>538</v>
      </c>
      <c r="AA50" s="55"/>
      <c r="AB50" s="55"/>
      <c r="AC50" s="55"/>
      <c r="AD50" s="55"/>
      <c r="AE50" s="55"/>
      <c r="AF50" s="55"/>
      <c r="AG50" s="55" t="s">
        <v>538</v>
      </c>
      <c r="AH50" s="55" t="s">
        <v>538</v>
      </c>
      <c r="AI50" s="55" t="s">
        <v>538</v>
      </c>
      <c r="AJ50" s="55">
        <v>15000</v>
      </c>
      <c r="AK50" s="55">
        <v>2000</v>
      </c>
      <c r="AL50" s="55"/>
      <c r="AM50" s="55"/>
      <c r="AN50" s="55"/>
      <c r="AO50" s="55" t="s">
        <v>2126</v>
      </c>
      <c r="AP50" s="55"/>
      <c r="AQ50" s="55"/>
      <c r="AR50" s="55"/>
      <c r="AS50" s="61"/>
      <c r="AT50" s="55">
        <v>129</v>
      </c>
      <c r="AU50" s="55" t="s">
        <v>2127</v>
      </c>
      <c r="AV50" s="55" t="s">
        <v>644</v>
      </c>
      <c r="AW50" s="55" t="s">
        <v>2128</v>
      </c>
      <c r="AX50" s="55"/>
      <c r="AY50" s="55"/>
      <c r="AZ50" s="55"/>
      <c r="BA50" s="55"/>
      <c r="BB50" s="56" t="s">
        <v>1356</v>
      </c>
      <c r="BC50" s="55" t="s">
        <v>2129</v>
      </c>
      <c r="BD50" s="55" t="s">
        <v>543</v>
      </c>
      <c r="BE50" s="55" t="s">
        <v>2130</v>
      </c>
      <c r="BF50" s="55"/>
      <c r="BG50" s="55" t="s">
        <v>2131</v>
      </c>
      <c r="BH50" s="55" t="s">
        <v>2132</v>
      </c>
      <c r="BI50" s="55" t="s">
        <v>2133</v>
      </c>
    </row>
    <row r="51" spans="1:61">
      <c r="A51" s="12" t="s">
        <v>659</v>
      </c>
      <c r="B51" s="12" t="s">
        <v>574</v>
      </c>
      <c r="C51" s="12">
        <v>13364232028</v>
      </c>
      <c r="D51" s="12">
        <v>10157986</v>
      </c>
      <c r="E51" s="12" t="s">
        <v>518</v>
      </c>
      <c r="F51" s="12">
        <v>319531</v>
      </c>
      <c r="G51" s="12">
        <v>214085.64</v>
      </c>
      <c r="H51" s="12" t="s">
        <v>1520</v>
      </c>
      <c r="I51" s="12">
        <v>60</v>
      </c>
      <c r="J51" s="56" t="s">
        <v>507</v>
      </c>
      <c r="K51" s="61"/>
      <c r="L51" s="61"/>
      <c r="M51" s="55" t="s">
        <v>2134</v>
      </c>
      <c r="N51" s="63">
        <f>R51/G51</f>
        <v>0.933831900168549</v>
      </c>
      <c r="O51" s="64" t="s">
        <v>120</v>
      </c>
      <c r="P51" s="64" t="s">
        <v>508</v>
      </c>
      <c r="Q51" s="65">
        <v>3332</v>
      </c>
      <c r="R51" s="55">
        <f>I51*Q51</f>
        <v>199920</v>
      </c>
      <c r="S51" s="55"/>
      <c r="T51" s="55" t="s">
        <v>634</v>
      </c>
      <c r="U51" s="56" t="s">
        <v>635</v>
      </c>
      <c r="V51" s="55" t="s">
        <v>636</v>
      </c>
      <c r="W51" s="55" t="s">
        <v>637</v>
      </c>
      <c r="X51" s="55" t="s">
        <v>654</v>
      </c>
      <c r="Y51" s="12" t="s">
        <v>639</v>
      </c>
      <c r="Z51" s="55" t="s">
        <v>538</v>
      </c>
      <c r="AA51" s="55" t="s">
        <v>640</v>
      </c>
      <c r="AB51" s="55" t="s">
        <v>641</v>
      </c>
      <c r="AC51" s="55" t="s">
        <v>642</v>
      </c>
      <c r="AD51" s="55"/>
      <c r="AE51" s="55"/>
      <c r="AF51" s="55"/>
      <c r="AG51" s="55" t="s">
        <v>537</v>
      </c>
      <c r="AH51" s="55" t="s">
        <v>537</v>
      </c>
      <c r="AI51" s="55"/>
      <c r="AJ51" s="55">
        <v>300000</v>
      </c>
      <c r="AK51" s="55"/>
      <c r="AL51" s="55"/>
      <c r="AM51" s="55"/>
      <c r="AN51" s="55"/>
      <c r="AO51" s="55"/>
      <c r="AP51" s="55"/>
      <c r="AQ51" s="55"/>
      <c r="AR51" s="55"/>
      <c r="AS51" s="12">
        <v>60</v>
      </c>
      <c r="AT51" s="55">
        <v>60</v>
      </c>
      <c r="AU51" s="55" t="s">
        <v>663</v>
      </c>
      <c r="AV51" s="55" t="s">
        <v>664</v>
      </c>
      <c r="AW51" s="55" t="s">
        <v>660</v>
      </c>
      <c r="AX51" s="55"/>
      <c r="AY51" s="55"/>
      <c r="AZ51" s="55"/>
      <c r="BA51" s="55"/>
      <c r="BB51" s="56" t="s">
        <v>507</v>
      </c>
      <c r="BC51" s="55" t="s">
        <v>2135</v>
      </c>
      <c r="BD51" s="55" t="s">
        <v>543</v>
      </c>
      <c r="BE51" s="55" t="s">
        <v>646</v>
      </c>
      <c r="BF51" s="55"/>
      <c r="BG51" s="55" t="s">
        <v>666</v>
      </c>
      <c r="BH51" s="55" t="s">
        <v>648</v>
      </c>
      <c r="BI51" s="55" t="s">
        <v>649</v>
      </c>
    </row>
    <row r="52" spans="1:61">
      <c r="A52" s="12" t="s">
        <v>853</v>
      </c>
      <c r="B52" s="12" t="s">
        <v>523</v>
      </c>
      <c r="C52" s="12">
        <v>18504065060</v>
      </c>
      <c r="D52" s="12">
        <v>10177424</v>
      </c>
      <c r="E52" s="12" t="s">
        <v>2136</v>
      </c>
      <c r="F52" s="12">
        <v>9668622.61</v>
      </c>
      <c r="G52" s="12">
        <v>6763985.32</v>
      </c>
      <c r="H52" s="12" t="s">
        <v>2137</v>
      </c>
      <c r="I52" s="12">
        <v>19466.4</v>
      </c>
      <c r="J52" s="61"/>
      <c r="K52" s="61"/>
      <c r="L52" s="61"/>
      <c r="M52" s="55" t="s">
        <v>2138</v>
      </c>
      <c r="N52" s="61"/>
      <c r="O52" s="61"/>
      <c r="P52" s="61"/>
      <c r="Q52" s="55"/>
      <c r="R52" s="55"/>
      <c r="S52" s="55"/>
      <c r="T52" s="55" t="s">
        <v>634</v>
      </c>
      <c r="U52" s="56" t="s">
        <v>1954</v>
      </c>
      <c r="V52" s="55" t="s">
        <v>1348</v>
      </c>
      <c r="W52" s="55" t="s">
        <v>2024</v>
      </c>
      <c r="X52" s="55" t="s">
        <v>2139</v>
      </c>
      <c r="Y52" s="12" t="s">
        <v>2140</v>
      </c>
      <c r="Z52" s="55" t="s">
        <v>537</v>
      </c>
      <c r="AA52" s="55" t="s">
        <v>2141</v>
      </c>
      <c r="AB52" s="55" t="s">
        <v>641</v>
      </c>
      <c r="AC52" s="55" t="s">
        <v>2140</v>
      </c>
      <c r="AD52" s="69">
        <v>58419</v>
      </c>
      <c r="AE52" s="55">
        <v>19466.4</v>
      </c>
      <c r="AF52" s="55"/>
      <c r="AG52" s="55" t="s">
        <v>537</v>
      </c>
      <c r="AH52" s="55" t="s">
        <v>538</v>
      </c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61"/>
      <c r="AT52" s="55">
        <v>19466.4</v>
      </c>
      <c r="AU52" s="55" t="s">
        <v>2019</v>
      </c>
      <c r="AV52" s="55" t="s">
        <v>644</v>
      </c>
      <c r="AW52" s="55" t="s">
        <v>2020</v>
      </c>
      <c r="AX52" s="55"/>
      <c r="AY52" s="55"/>
      <c r="AZ52" s="55"/>
      <c r="BA52" s="55"/>
      <c r="BB52" s="56" t="s">
        <v>1164</v>
      </c>
      <c r="BC52" s="55" t="s">
        <v>2138</v>
      </c>
      <c r="BD52" s="55" t="s">
        <v>543</v>
      </c>
      <c r="BE52" s="55" t="s">
        <v>2000</v>
      </c>
      <c r="BF52" s="55"/>
      <c r="BG52" s="55" t="s">
        <v>2001</v>
      </c>
      <c r="BH52" s="55" t="s">
        <v>856</v>
      </c>
      <c r="BI52" s="55" t="s">
        <v>857</v>
      </c>
    </row>
    <row r="53" spans="1:61">
      <c r="A53" s="12" t="s">
        <v>853</v>
      </c>
      <c r="B53" s="12" t="s">
        <v>523</v>
      </c>
      <c r="C53" s="12">
        <v>18504065060</v>
      </c>
      <c r="D53" s="12">
        <v>10175711</v>
      </c>
      <c r="E53" s="12" t="s">
        <v>548</v>
      </c>
      <c r="F53" s="12">
        <v>1822680.69</v>
      </c>
      <c r="G53" s="12">
        <v>1314759.45</v>
      </c>
      <c r="H53" s="12" t="s">
        <v>435</v>
      </c>
      <c r="I53" s="12">
        <v>172.9</v>
      </c>
      <c r="J53" s="56" t="s">
        <v>507</v>
      </c>
      <c r="K53" s="61"/>
      <c r="L53" s="61"/>
      <c r="M53" s="55" t="s">
        <v>2142</v>
      </c>
      <c r="N53" s="63">
        <f t="shared" ref="N53:N58" si="0">R53/G53</f>
        <v>0.622685389331105</v>
      </c>
      <c r="O53" s="64" t="s">
        <v>120</v>
      </c>
      <c r="P53" s="64" t="s">
        <v>508</v>
      </c>
      <c r="Q53" s="65">
        <v>4735</v>
      </c>
      <c r="R53" s="55">
        <f t="shared" ref="R53:R58" si="1">I53*Q53</f>
        <v>818681.5</v>
      </c>
      <c r="S53" s="55"/>
      <c r="T53" s="55" t="s">
        <v>634</v>
      </c>
      <c r="U53" s="56" t="s">
        <v>1954</v>
      </c>
      <c r="V53" s="55" t="s">
        <v>636</v>
      </c>
      <c r="W53" s="55" t="s">
        <v>637</v>
      </c>
      <c r="X53" s="55" t="s">
        <v>638</v>
      </c>
      <c r="Y53" s="12" t="s">
        <v>639</v>
      </c>
      <c r="Z53" s="55" t="s">
        <v>538</v>
      </c>
      <c r="AA53" s="55"/>
      <c r="AB53" s="55"/>
      <c r="AC53" s="55"/>
      <c r="AD53" s="55"/>
      <c r="AE53" s="55"/>
      <c r="AF53" s="55"/>
      <c r="AG53" s="55" t="s">
        <v>918</v>
      </c>
      <c r="AH53" s="55" t="s">
        <v>537</v>
      </c>
      <c r="AI53" s="55" t="s">
        <v>538</v>
      </c>
      <c r="AJ53" s="55">
        <v>1123850</v>
      </c>
      <c r="AK53" s="55">
        <v>20000</v>
      </c>
      <c r="AL53" s="55"/>
      <c r="AM53" s="55"/>
      <c r="AN53" s="55"/>
      <c r="AO53" s="55"/>
      <c r="AP53" s="55"/>
      <c r="AQ53" s="55"/>
      <c r="AR53" s="55"/>
      <c r="AS53" s="12">
        <v>172.9</v>
      </c>
      <c r="AT53" s="55">
        <v>172.9</v>
      </c>
      <c r="AU53" s="55" t="s">
        <v>2003</v>
      </c>
      <c r="AV53" s="55" t="s">
        <v>2004</v>
      </c>
      <c r="AW53" s="55" t="s">
        <v>2003</v>
      </c>
      <c r="AX53" s="55"/>
      <c r="AY53" s="55"/>
      <c r="AZ53" s="55"/>
      <c r="BA53" s="55"/>
      <c r="BB53" s="56" t="s">
        <v>507</v>
      </c>
      <c r="BC53" s="55" t="s">
        <v>2143</v>
      </c>
      <c r="BD53" s="55" t="s">
        <v>543</v>
      </c>
      <c r="BE53" s="55" t="s">
        <v>2000</v>
      </c>
      <c r="BF53" s="55"/>
      <c r="BG53" s="55" t="s">
        <v>2001</v>
      </c>
      <c r="BH53" s="55" t="s">
        <v>856</v>
      </c>
      <c r="BI53" s="55" t="s">
        <v>857</v>
      </c>
    </row>
    <row r="54" spans="1:61">
      <c r="A54" s="12" t="s">
        <v>853</v>
      </c>
      <c r="B54" s="12" t="s">
        <v>2112</v>
      </c>
      <c r="C54" s="12">
        <v>18940680890</v>
      </c>
      <c r="D54" s="12">
        <v>10175708</v>
      </c>
      <c r="E54" s="12" t="s">
        <v>564</v>
      </c>
      <c r="F54" s="12">
        <v>403194.89</v>
      </c>
      <c r="G54" s="12">
        <v>210537.36</v>
      </c>
      <c r="H54" s="12" t="s">
        <v>565</v>
      </c>
      <c r="I54" s="12">
        <v>140.56</v>
      </c>
      <c r="J54" s="56" t="s">
        <v>160</v>
      </c>
      <c r="K54" s="61"/>
      <c r="L54" s="61"/>
      <c r="M54" s="55" t="s">
        <v>566</v>
      </c>
      <c r="N54" s="63">
        <f t="shared" si="0"/>
        <v>2.25056379542329</v>
      </c>
      <c r="O54" s="64"/>
      <c r="P54" s="64" t="s">
        <v>508</v>
      </c>
      <c r="Q54" s="65">
        <v>3371</v>
      </c>
      <c r="R54" s="55">
        <f t="shared" si="1"/>
        <v>473827.76</v>
      </c>
      <c r="S54" s="55"/>
      <c r="T54" s="55" t="s">
        <v>634</v>
      </c>
      <c r="U54" s="56" t="s">
        <v>1954</v>
      </c>
      <c r="V54" s="55" t="s">
        <v>636</v>
      </c>
      <c r="W54" s="55" t="s">
        <v>637</v>
      </c>
      <c r="X54" s="55" t="s">
        <v>638</v>
      </c>
      <c r="Y54" s="12" t="s">
        <v>639</v>
      </c>
      <c r="Z54" s="55" t="s">
        <v>538</v>
      </c>
      <c r="AA54" s="55"/>
      <c r="AB54" s="55"/>
      <c r="AC54" s="55"/>
      <c r="AD54" s="55"/>
      <c r="AE54" s="55"/>
      <c r="AF54" s="55"/>
      <c r="AG54" s="55"/>
      <c r="AH54" s="55" t="s">
        <v>537</v>
      </c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12">
        <v>140.56</v>
      </c>
      <c r="AT54" s="55"/>
      <c r="AU54" s="55"/>
      <c r="AV54" s="55"/>
      <c r="AW54" s="55"/>
      <c r="AX54" s="55"/>
      <c r="AY54" s="55"/>
      <c r="AZ54" s="55"/>
      <c r="BA54" s="55"/>
      <c r="BB54" s="56" t="s">
        <v>160</v>
      </c>
      <c r="BC54" s="55" t="s">
        <v>566</v>
      </c>
      <c r="BD54" s="55" t="s">
        <v>543</v>
      </c>
      <c r="BE54" s="55" t="s">
        <v>2000</v>
      </c>
      <c r="BF54" s="55"/>
      <c r="BG54" s="55" t="s">
        <v>2001</v>
      </c>
      <c r="BH54" s="55" t="s">
        <v>856</v>
      </c>
      <c r="BI54" s="55" t="s">
        <v>857</v>
      </c>
    </row>
    <row r="55" ht="15.25" customHeight="1" spans="1:61">
      <c r="A55" s="12" t="s">
        <v>853</v>
      </c>
      <c r="B55" s="12" t="s">
        <v>523</v>
      </c>
      <c r="C55" s="12">
        <v>18504065060</v>
      </c>
      <c r="D55" s="12">
        <v>10175734</v>
      </c>
      <c r="E55" s="12" t="s">
        <v>528</v>
      </c>
      <c r="F55" s="12">
        <v>2161703.32</v>
      </c>
      <c r="G55" s="12">
        <v>1783405.27</v>
      </c>
      <c r="H55" s="12" t="s">
        <v>427</v>
      </c>
      <c r="I55" s="12">
        <v>144.83</v>
      </c>
      <c r="J55" s="56" t="s">
        <v>507</v>
      </c>
      <c r="K55" s="61"/>
      <c r="L55" s="61" t="s">
        <v>423</v>
      </c>
      <c r="M55" s="61" t="s">
        <v>428</v>
      </c>
      <c r="N55" s="63">
        <f t="shared" si="0"/>
        <v>0.518687045261451</v>
      </c>
      <c r="O55" s="66" t="s">
        <v>522</v>
      </c>
      <c r="P55" s="64" t="s">
        <v>508</v>
      </c>
      <c r="Q55" s="65">
        <v>6387</v>
      </c>
      <c r="R55" s="61">
        <f t="shared" si="1"/>
        <v>925029.21</v>
      </c>
      <c r="S55" s="61"/>
      <c r="T55" s="61" t="s">
        <v>634</v>
      </c>
      <c r="U55" s="56" t="s">
        <v>1954</v>
      </c>
      <c r="V55" s="61" t="s">
        <v>636</v>
      </c>
      <c r="W55" s="61" t="s">
        <v>637</v>
      </c>
      <c r="X55" s="61" t="s">
        <v>638</v>
      </c>
      <c r="Y55" s="12" t="s">
        <v>639</v>
      </c>
      <c r="Z55" s="61" t="s">
        <v>538</v>
      </c>
      <c r="AA55" s="61"/>
      <c r="AB55" s="61"/>
      <c r="AC55" s="61"/>
      <c r="AD55" s="61"/>
      <c r="AE55" s="61"/>
      <c r="AF55" s="61"/>
      <c r="AG55" s="61" t="s">
        <v>918</v>
      </c>
      <c r="AH55" s="61" t="s">
        <v>537</v>
      </c>
      <c r="AI55" s="61" t="s">
        <v>538</v>
      </c>
      <c r="AJ55" s="61">
        <v>1158640</v>
      </c>
      <c r="AK55" s="61">
        <v>10000</v>
      </c>
      <c r="AL55" s="61"/>
      <c r="AM55" s="61"/>
      <c r="AN55" s="61"/>
      <c r="AO55" s="61"/>
      <c r="AP55" s="61"/>
      <c r="AQ55" s="61"/>
      <c r="AR55" s="61"/>
      <c r="AS55" s="12">
        <v>144.83</v>
      </c>
      <c r="AT55" s="61">
        <v>144.83</v>
      </c>
      <c r="AU55" s="61" t="s">
        <v>2114</v>
      </c>
      <c r="AV55" s="61" t="s">
        <v>2004</v>
      </c>
      <c r="AW55" s="61" t="s">
        <v>2114</v>
      </c>
      <c r="AX55" s="61"/>
      <c r="AY55" s="61"/>
      <c r="AZ55" s="61"/>
      <c r="BA55" s="61"/>
      <c r="BB55" s="56" t="s">
        <v>507</v>
      </c>
      <c r="BC55" s="61" t="s">
        <v>2144</v>
      </c>
      <c r="BD55" s="61" t="s">
        <v>543</v>
      </c>
      <c r="BE55" s="61" t="s">
        <v>2000</v>
      </c>
      <c r="BF55" s="61"/>
      <c r="BG55" s="61" t="s">
        <v>2001</v>
      </c>
      <c r="BH55" s="61" t="s">
        <v>856</v>
      </c>
      <c r="BI55" s="61" t="s">
        <v>857</v>
      </c>
    </row>
    <row r="56" spans="1:61">
      <c r="A56" s="12" t="s">
        <v>853</v>
      </c>
      <c r="B56" s="12" t="s">
        <v>523</v>
      </c>
      <c r="C56" s="12">
        <v>18504065060</v>
      </c>
      <c r="D56" s="12">
        <v>10175735</v>
      </c>
      <c r="E56" s="12" t="s">
        <v>527</v>
      </c>
      <c r="F56" s="12">
        <v>2210946.4</v>
      </c>
      <c r="G56" s="12">
        <v>1824030.75</v>
      </c>
      <c r="H56" s="12" t="s">
        <v>425</v>
      </c>
      <c r="I56" s="12">
        <v>148.13</v>
      </c>
      <c r="J56" s="56" t="s">
        <v>507</v>
      </c>
      <c r="K56" s="61"/>
      <c r="L56" s="61" t="s">
        <v>423</v>
      </c>
      <c r="M56" s="55" t="s">
        <v>426</v>
      </c>
      <c r="N56" s="63">
        <f t="shared" si="0"/>
        <v>0.518689890507602</v>
      </c>
      <c r="O56" s="66" t="s">
        <v>522</v>
      </c>
      <c r="P56" s="64" t="s">
        <v>508</v>
      </c>
      <c r="Q56" s="65">
        <v>6387</v>
      </c>
      <c r="R56" s="55">
        <f t="shared" si="1"/>
        <v>946106.31</v>
      </c>
      <c r="S56" s="55"/>
      <c r="T56" s="55" t="s">
        <v>634</v>
      </c>
      <c r="U56" s="56" t="s">
        <v>1954</v>
      </c>
      <c r="V56" s="55" t="s">
        <v>636</v>
      </c>
      <c r="W56" s="55" t="s">
        <v>637</v>
      </c>
      <c r="X56" s="55" t="s">
        <v>638</v>
      </c>
      <c r="Y56" s="12" t="s">
        <v>639</v>
      </c>
      <c r="Z56" s="55" t="s">
        <v>538</v>
      </c>
      <c r="AA56" s="55"/>
      <c r="AB56" s="55"/>
      <c r="AC56" s="55"/>
      <c r="AD56" s="55"/>
      <c r="AE56" s="55"/>
      <c r="AF56" s="55"/>
      <c r="AG56" s="55" t="s">
        <v>918</v>
      </c>
      <c r="AH56" s="55" t="s">
        <v>537</v>
      </c>
      <c r="AI56" s="55" t="s">
        <v>538</v>
      </c>
      <c r="AJ56" s="55">
        <v>1185040</v>
      </c>
      <c r="AK56" s="55">
        <v>10000</v>
      </c>
      <c r="AL56" s="55"/>
      <c r="AM56" s="55"/>
      <c r="AN56" s="55"/>
      <c r="AO56" s="55"/>
      <c r="AP56" s="55"/>
      <c r="AQ56" s="55"/>
      <c r="AR56" s="55"/>
      <c r="AS56" s="12">
        <v>148.13</v>
      </c>
      <c r="AT56" s="55">
        <v>148.13</v>
      </c>
      <c r="AU56" s="55" t="s">
        <v>2114</v>
      </c>
      <c r="AV56" s="55" t="s">
        <v>2004</v>
      </c>
      <c r="AW56" s="55" t="s">
        <v>2114</v>
      </c>
      <c r="AX56" s="55"/>
      <c r="AY56" s="55"/>
      <c r="AZ56" s="55"/>
      <c r="BA56" s="55"/>
      <c r="BB56" s="56" t="s">
        <v>507</v>
      </c>
      <c r="BC56" s="55" t="s">
        <v>2145</v>
      </c>
      <c r="BD56" s="55" t="s">
        <v>543</v>
      </c>
      <c r="BE56" s="55" t="s">
        <v>2000</v>
      </c>
      <c r="BF56" s="55"/>
      <c r="BG56" s="55" t="s">
        <v>2001</v>
      </c>
      <c r="BH56" s="55" t="s">
        <v>856</v>
      </c>
      <c r="BI56" s="55" t="s">
        <v>857</v>
      </c>
    </row>
    <row r="57" spans="1:61">
      <c r="A57" s="12" t="s">
        <v>893</v>
      </c>
      <c r="B57" s="12" t="s">
        <v>894</v>
      </c>
      <c r="C57" s="12">
        <v>19841736866</v>
      </c>
      <c r="D57" s="12">
        <v>10152784</v>
      </c>
      <c r="E57" s="12" t="s">
        <v>1997</v>
      </c>
      <c r="F57" s="12">
        <v>206778</v>
      </c>
      <c r="G57" s="12">
        <v>195922.11</v>
      </c>
      <c r="H57" s="12" t="s">
        <v>467</v>
      </c>
      <c r="I57" s="12">
        <v>62.66</v>
      </c>
      <c r="J57" s="56" t="s">
        <v>118</v>
      </c>
      <c r="K57" s="61"/>
      <c r="L57" s="61"/>
      <c r="M57" s="55" t="s">
        <v>468</v>
      </c>
      <c r="N57" s="63">
        <f t="shared" si="0"/>
        <v>1.18653581262472</v>
      </c>
      <c r="O57" s="64"/>
      <c r="P57" s="64" t="s">
        <v>508</v>
      </c>
      <c r="Q57" s="65">
        <v>3710</v>
      </c>
      <c r="R57" s="55">
        <f t="shared" si="1"/>
        <v>232468.6</v>
      </c>
      <c r="S57" s="55"/>
      <c r="T57" s="55" t="s">
        <v>634</v>
      </c>
      <c r="U57" s="56" t="s">
        <v>1954</v>
      </c>
      <c r="V57" s="55" t="s">
        <v>636</v>
      </c>
      <c r="W57" s="55" t="s">
        <v>637</v>
      </c>
      <c r="X57" s="55" t="s">
        <v>654</v>
      </c>
      <c r="Y57" s="12" t="s">
        <v>639</v>
      </c>
      <c r="Z57" s="55" t="s">
        <v>538</v>
      </c>
      <c r="AA57" s="55"/>
      <c r="AB57" s="55"/>
      <c r="AC57" s="55"/>
      <c r="AD57" s="55"/>
      <c r="AE57" s="55"/>
      <c r="AF57" s="55"/>
      <c r="AG57" s="55"/>
      <c r="AH57" s="55" t="s">
        <v>537</v>
      </c>
      <c r="AI57" s="55" t="s">
        <v>538</v>
      </c>
      <c r="AJ57" s="55"/>
      <c r="AK57" s="55">
        <v>10000</v>
      </c>
      <c r="AL57" s="55"/>
      <c r="AM57" s="55"/>
      <c r="AN57" s="55"/>
      <c r="AO57" s="55"/>
      <c r="AP57" s="55"/>
      <c r="AQ57" s="55"/>
      <c r="AR57" s="55"/>
      <c r="AS57" s="12">
        <v>62.66</v>
      </c>
      <c r="AT57" s="55">
        <v>62.66</v>
      </c>
      <c r="AU57" s="55" t="s">
        <v>1998</v>
      </c>
      <c r="AV57" s="55" t="s">
        <v>664</v>
      </c>
      <c r="AW57" s="55" t="s">
        <v>1999</v>
      </c>
      <c r="AX57" s="55"/>
      <c r="AY57" s="55"/>
      <c r="AZ57" s="55"/>
      <c r="BA57" s="55"/>
      <c r="BB57" s="56" t="s">
        <v>118</v>
      </c>
      <c r="BC57" s="55" t="s">
        <v>2146</v>
      </c>
      <c r="BD57" s="55" t="s">
        <v>543</v>
      </c>
      <c r="BE57" s="55" t="s">
        <v>2000</v>
      </c>
      <c r="BF57" s="55"/>
      <c r="BG57" s="55" t="s">
        <v>2001</v>
      </c>
      <c r="BH57" s="55" t="s">
        <v>897</v>
      </c>
      <c r="BI57" s="55" t="s">
        <v>898</v>
      </c>
    </row>
    <row r="58" spans="1:61">
      <c r="A58" s="12" t="s">
        <v>893</v>
      </c>
      <c r="B58" s="12" t="s">
        <v>894</v>
      </c>
      <c r="C58" s="12">
        <v>19841736866</v>
      </c>
      <c r="D58" s="12">
        <v>10228975</v>
      </c>
      <c r="E58" s="12" t="s">
        <v>1997</v>
      </c>
      <c r="F58" s="12">
        <v>318665.5</v>
      </c>
      <c r="G58" s="12">
        <v>316401.97</v>
      </c>
      <c r="H58" s="12" t="s">
        <v>457</v>
      </c>
      <c r="I58" s="12">
        <v>87.94</v>
      </c>
      <c r="J58" s="56" t="s">
        <v>118</v>
      </c>
      <c r="K58" s="61"/>
      <c r="L58" s="61"/>
      <c r="M58" s="55" t="s">
        <v>458</v>
      </c>
      <c r="N58" s="63">
        <f t="shared" si="0"/>
        <v>1.20291387566266</v>
      </c>
      <c r="O58" s="64"/>
      <c r="P58" s="64" t="s">
        <v>508</v>
      </c>
      <c r="Q58" s="65">
        <v>4328</v>
      </c>
      <c r="R58" s="55">
        <f t="shared" si="1"/>
        <v>380604.32</v>
      </c>
      <c r="S58" s="55"/>
      <c r="T58" s="55" t="s">
        <v>634</v>
      </c>
      <c r="U58" s="56" t="s">
        <v>1954</v>
      </c>
      <c r="V58" s="55" t="s">
        <v>636</v>
      </c>
      <c r="W58" s="55" t="s">
        <v>637</v>
      </c>
      <c r="X58" s="55" t="s">
        <v>654</v>
      </c>
      <c r="Y58" s="12" t="s">
        <v>639</v>
      </c>
      <c r="Z58" s="55" t="s">
        <v>538</v>
      </c>
      <c r="AA58" s="55"/>
      <c r="AB58" s="55"/>
      <c r="AC58" s="55"/>
      <c r="AD58" s="55"/>
      <c r="AE58" s="55"/>
      <c r="AF58" s="55"/>
      <c r="AG58" s="55"/>
      <c r="AH58" s="55" t="s">
        <v>537</v>
      </c>
      <c r="AI58" s="55" t="s">
        <v>538</v>
      </c>
      <c r="AJ58" s="55"/>
      <c r="AK58" s="55"/>
      <c r="AL58" s="55"/>
      <c r="AM58" s="55"/>
      <c r="AN58" s="55"/>
      <c r="AO58" s="55"/>
      <c r="AP58" s="55"/>
      <c r="AQ58" s="55"/>
      <c r="AR58" s="55"/>
      <c r="AS58" s="12">
        <v>87.94</v>
      </c>
      <c r="AT58" s="55">
        <v>87.94</v>
      </c>
      <c r="AU58" s="55" t="s">
        <v>1998</v>
      </c>
      <c r="AV58" s="55" t="s">
        <v>664</v>
      </c>
      <c r="AW58" s="55" t="s">
        <v>1999</v>
      </c>
      <c r="AX58" s="55"/>
      <c r="AY58" s="55"/>
      <c r="AZ58" s="55"/>
      <c r="BA58" s="55"/>
      <c r="BB58" s="56" t="s">
        <v>118</v>
      </c>
      <c r="BC58" s="55" t="s">
        <v>2147</v>
      </c>
      <c r="BD58" s="55" t="s">
        <v>543</v>
      </c>
      <c r="BE58" s="55" t="s">
        <v>2000</v>
      </c>
      <c r="BF58" s="55"/>
      <c r="BG58" s="55" t="s">
        <v>2001</v>
      </c>
      <c r="BH58" s="55" t="s">
        <v>897</v>
      </c>
      <c r="BI58" s="55" t="s">
        <v>898</v>
      </c>
    </row>
    <row r="59" spans="1:61">
      <c r="A59" s="12" t="s">
        <v>650</v>
      </c>
      <c r="B59" s="12" t="s">
        <v>530</v>
      </c>
      <c r="C59" s="12">
        <v>15145489090</v>
      </c>
      <c r="D59" s="12">
        <v>10198175</v>
      </c>
      <c r="E59" s="12" t="s">
        <v>518</v>
      </c>
      <c r="F59" s="12">
        <v>2862394.87</v>
      </c>
      <c r="G59" s="12">
        <v>2044793.74</v>
      </c>
      <c r="H59" s="12" t="s">
        <v>1495</v>
      </c>
      <c r="I59" s="12">
        <v>3576</v>
      </c>
      <c r="J59" s="61"/>
      <c r="K59" s="61"/>
      <c r="L59" s="61"/>
      <c r="M59" s="55" t="s">
        <v>658</v>
      </c>
      <c r="N59" s="61"/>
      <c r="O59" s="61"/>
      <c r="P59" s="61"/>
      <c r="Q59" s="55"/>
      <c r="R59" s="55"/>
      <c r="S59" s="55"/>
      <c r="T59" s="55" t="s">
        <v>634</v>
      </c>
      <c r="U59" s="56" t="s">
        <v>653</v>
      </c>
      <c r="V59" s="55" t="s">
        <v>1348</v>
      </c>
      <c r="W59" s="55" t="s">
        <v>2024</v>
      </c>
      <c r="X59" s="55" t="s">
        <v>2091</v>
      </c>
      <c r="Y59" s="12" t="s">
        <v>639</v>
      </c>
      <c r="Z59" s="55" t="s">
        <v>537</v>
      </c>
      <c r="AA59" s="55" t="s">
        <v>1477</v>
      </c>
      <c r="AB59" s="55" t="s">
        <v>641</v>
      </c>
      <c r="AC59" s="55" t="s">
        <v>2148</v>
      </c>
      <c r="AD59" s="55"/>
      <c r="AE59" s="55">
        <v>3576</v>
      </c>
      <c r="AF59" s="55"/>
      <c r="AG59" s="55"/>
      <c r="AH59" s="55" t="s">
        <v>538</v>
      </c>
      <c r="AI59" s="55" t="s">
        <v>537</v>
      </c>
      <c r="AJ59" s="55">
        <v>2098920.62</v>
      </c>
      <c r="AK59" s="55"/>
      <c r="AL59" s="55"/>
      <c r="AM59" s="55"/>
      <c r="AN59" s="55"/>
      <c r="AO59" s="55"/>
      <c r="AP59" s="55"/>
      <c r="AQ59" s="55"/>
      <c r="AR59" s="55"/>
      <c r="AS59" s="61"/>
      <c r="AT59" s="55">
        <v>3576</v>
      </c>
      <c r="AU59" s="55" t="s">
        <v>2084</v>
      </c>
      <c r="AV59" s="55" t="s">
        <v>540</v>
      </c>
      <c r="AW59" s="55" t="s">
        <v>1986</v>
      </c>
      <c r="AX59" s="55"/>
      <c r="AY59" s="55"/>
      <c r="AZ59" s="55"/>
      <c r="BA59" s="55"/>
      <c r="BB59" s="56" t="s">
        <v>1164</v>
      </c>
      <c r="BC59" s="55" t="s">
        <v>542</v>
      </c>
      <c r="BD59" s="55" t="s">
        <v>543</v>
      </c>
      <c r="BE59" s="55" t="s">
        <v>544</v>
      </c>
      <c r="BF59" s="55"/>
      <c r="BG59" s="55" t="s">
        <v>545</v>
      </c>
      <c r="BH59" s="55" t="s">
        <v>562</v>
      </c>
      <c r="BI59" s="55" t="s">
        <v>563</v>
      </c>
    </row>
    <row r="60" spans="1:61">
      <c r="A60" s="12" t="s">
        <v>650</v>
      </c>
      <c r="B60" s="12" t="s">
        <v>530</v>
      </c>
      <c r="C60" s="12">
        <v>15145489090</v>
      </c>
      <c r="D60" s="12">
        <v>10198176</v>
      </c>
      <c r="E60" s="12"/>
      <c r="F60" s="12">
        <v>2390712.37</v>
      </c>
      <c r="G60" s="12">
        <v>1707840.56</v>
      </c>
      <c r="H60" s="12" t="s">
        <v>1496</v>
      </c>
      <c r="I60" s="12">
        <v>2783</v>
      </c>
      <c r="J60" s="61"/>
      <c r="K60" s="61"/>
      <c r="L60" s="61"/>
      <c r="M60" s="55" t="s">
        <v>658</v>
      </c>
      <c r="N60" s="61"/>
      <c r="O60" s="61"/>
      <c r="P60" s="61"/>
      <c r="Q60" s="55"/>
      <c r="R60" s="55"/>
      <c r="S60" s="55"/>
      <c r="T60" s="55" t="s">
        <v>634</v>
      </c>
      <c r="U60" s="56" t="s">
        <v>653</v>
      </c>
      <c r="V60" s="55" t="s">
        <v>1348</v>
      </c>
      <c r="W60" s="55" t="s">
        <v>2024</v>
      </c>
      <c r="X60" s="55" t="s">
        <v>2091</v>
      </c>
      <c r="Y60" s="12" t="s">
        <v>639</v>
      </c>
      <c r="Z60" s="55" t="s">
        <v>537</v>
      </c>
      <c r="AA60" s="55" t="s">
        <v>1477</v>
      </c>
      <c r="AB60" s="55" t="s">
        <v>641</v>
      </c>
      <c r="AC60" s="55" t="s">
        <v>2148</v>
      </c>
      <c r="AD60" s="55"/>
      <c r="AE60" s="55">
        <v>2783</v>
      </c>
      <c r="AF60" s="55"/>
      <c r="AG60" s="55"/>
      <c r="AH60" s="55"/>
      <c r="AI60" s="55" t="s">
        <v>537</v>
      </c>
      <c r="AJ60" s="55">
        <v>1753048.1</v>
      </c>
      <c r="AK60" s="55"/>
      <c r="AL60" s="55"/>
      <c r="AM60" s="55"/>
      <c r="AN60" s="55"/>
      <c r="AO60" s="55"/>
      <c r="AP60" s="55"/>
      <c r="AQ60" s="55"/>
      <c r="AR60" s="55"/>
      <c r="AS60" s="61"/>
      <c r="AT60" s="55">
        <v>2783</v>
      </c>
      <c r="AU60" s="55" t="s">
        <v>1985</v>
      </c>
      <c r="AV60" s="55" t="s">
        <v>540</v>
      </c>
      <c r="AW60" s="55" t="s">
        <v>1986</v>
      </c>
      <c r="AX60" s="55"/>
      <c r="AY60" s="55"/>
      <c r="AZ60" s="55"/>
      <c r="BA60" s="55"/>
      <c r="BB60" s="56" t="s">
        <v>1164</v>
      </c>
      <c r="BC60" s="55" t="s">
        <v>542</v>
      </c>
      <c r="BD60" s="55" t="s">
        <v>543</v>
      </c>
      <c r="BE60" s="55" t="s">
        <v>544</v>
      </c>
      <c r="BF60" s="55"/>
      <c r="BG60" s="55" t="s">
        <v>545</v>
      </c>
      <c r="BH60" s="55" t="s">
        <v>562</v>
      </c>
      <c r="BI60" s="55" t="s">
        <v>563</v>
      </c>
    </row>
    <row r="61" spans="1:61">
      <c r="A61" s="12" t="s">
        <v>1987</v>
      </c>
      <c r="B61" s="12" t="s">
        <v>1988</v>
      </c>
      <c r="C61" s="12">
        <v>17631537435</v>
      </c>
      <c r="D61" s="12">
        <v>10237547</v>
      </c>
      <c r="E61" s="12" t="s">
        <v>2149</v>
      </c>
      <c r="F61" s="12">
        <v>160062.65</v>
      </c>
      <c r="G61" s="12">
        <v>136853.57</v>
      </c>
      <c r="H61" s="12" t="s">
        <v>1847</v>
      </c>
      <c r="I61" s="12"/>
      <c r="J61" s="61"/>
      <c r="K61" s="61"/>
      <c r="L61" s="61"/>
      <c r="M61" s="55" t="s">
        <v>2150</v>
      </c>
      <c r="N61" s="61"/>
      <c r="O61" s="61"/>
      <c r="P61" s="61"/>
      <c r="Q61" s="55"/>
      <c r="R61" s="55"/>
      <c r="S61" s="55"/>
      <c r="T61" s="55" t="s">
        <v>1782</v>
      </c>
      <c r="U61" s="56" t="s">
        <v>1819</v>
      </c>
      <c r="V61" s="55" t="s">
        <v>636</v>
      </c>
      <c r="W61" s="55" t="s">
        <v>637</v>
      </c>
      <c r="X61" s="55" t="s">
        <v>1990</v>
      </c>
      <c r="Y61" s="12" t="s">
        <v>1678</v>
      </c>
      <c r="Z61" s="55" t="s">
        <v>538</v>
      </c>
      <c r="AA61" s="55"/>
      <c r="AB61" s="55"/>
      <c r="AC61" s="55"/>
      <c r="AD61" s="55"/>
      <c r="AE61" s="55"/>
      <c r="AF61" s="55"/>
      <c r="AG61" s="55" t="s">
        <v>918</v>
      </c>
      <c r="AH61" s="55" t="s">
        <v>538</v>
      </c>
      <c r="AI61" s="55" t="s">
        <v>538</v>
      </c>
      <c r="AJ61" s="55"/>
      <c r="AK61" s="55"/>
      <c r="AL61" s="55"/>
      <c r="AM61" s="55"/>
      <c r="AN61" s="55"/>
      <c r="AO61" s="55"/>
      <c r="AP61" s="55"/>
      <c r="AQ61" s="55"/>
      <c r="AR61" s="55"/>
      <c r="AS61" s="61"/>
      <c r="AT61" s="55"/>
      <c r="AU61" s="55" t="s">
        <v>918</v>
      </c>
      <c r="AV61" s="55" t="s">
        <v>918</v>
      </c>
      <c r="AW61" s="55" t="s">
        <v>918</v>
      </c>
      <c r="AX61" s="55"/>
      <c r="AY61" s="55"/>
      <c r="AZ61" s="55"/>
      <c r="BA61" s="55"/>
      <c r="BB61" s="56" t="s">
        <v>1356</v>
      </c>
      <c r="BC61" s="55" t="s">
        <v>2151</v>
      </c>
      <c r="BD61" s="55" t="s">
        <v>1992</v>
      </c>
      <c r="BE61" s="55" t="s">
        <v>1993</v>
      </c>
      <c r="BF61" s="55"/>
      <c r="BG61" s="55" t="s">
        <v>1994</v>
      </c>
      <c r="BH61" s="55" t="s">
        <v>1995</v>
      </c>
      <c r="BI61" s="55" t="s">
        <v>1996</v>
      </c>
    </row>
    <row r="62" spans="1:61">
      <c r="A62" s="12" t="s">
        <v>2152</v>
      </c>
      <c r="B62" s="12" t="s">
        <v>2153</v>
      </c>
      <c r="C62" s="12">
        <v>13666991679</v>
      </c>
      <c r="D62" s="12">
        <v>10276959</v>
      </c>
      <c r="E62" s="12" t="s">
        <v>669</v>
      </c>
      <c r="F62" s="12">
        <v>6862800</v>
      </c>
      <c r="G62" s="12">
        <v>6302338</v>
      </c>
      <c r="H62" s="12" t="s">
        <v>1648</v>
      </c>
      <c r="I62" s="12">
        <v>16328.72</v>
      </c>
      <c r="J62" s="61"/>
      <c r="K62" s="61"/>
      <c r="L62" s="61"/>
      <c r="M62" s="55" t="s">
        <v>2154</v>
      </c>
      <c r="N62" s="61"/>
      <c r="O62" s="61"/>
      <c r="P62" s="61"/>
      <c r="Q62" s="55"/>
      <c r="R62" s="55"/>
      <c r="S62" s="55"/>
      <c r="T62" s="55" t="s">
        <v>751</v>
      </c>
      <c r="U62" s="56" t="s">
        <v>2155</v>
      </c>
      <c r="V62" s="55" t="s">
        <v>1348</v>
      </c>
      <c r="W62" s="55" t="s">
        <v>2024</v>
      </c>
      <c r="X62" s="55" t="s">
        <v>2025</v>
      </c>
      <c r="Y62" s="12" t="s">
        <v>147</v>
      </c>
      <c r="Z62" s="55" t="s">
        <v>537</v>
      </c>
      <c r="AA62" s="55" t="s">
        <v>1644</v>
      </c>
      <c r="AB62" s="55" t="s">
        <v>2156</v>
      </c>
      <c r="AC62" s="55" t="s">
        <v>2140</v>
      </c>
      <c r="AD62" s="55"/>
      <c r="AE62" s="55">
        <v>16328.72</v>
      </c>
      <c r="AF62" s="55"/>
      <c r="AG62" s="55" t="s">
        <v>537</v>
      </c>
      <c r="AH62" s="55" t="s">
        <v>537</v>
      </c>
      <c r="AI62" s="55" t="s">
        <v>538</v>
      </c>
      <c r="AJ62" s="55"/>
      <c r="AK62" s="55"/>
      <c r="AL62" s="55" t="s">
        <v>2157</v>
      </c>
      <c r="AM62" s="55"/>
      <c r="AN62" s="55"/>
      <c r="AO62" s="55"/>
      <c r="AP62" s="55"/>
      <c r="AQ62" s="55"/>
      <c r="AR62" s="55"/>
      <c r="AS62" s="61"/>
      <c r="AT62" s="55">
        <v>16328.72</v>
      </c>
      <c r="AU62" s="55" t="s">
        <v>2157</v>
      </c>
      <c r="AV62" s="55"/>
      <c r="AW62" s="55"/>
      <c r="AX62" s="55"/>
      <c r="AY62" s="55"/>
      <c r="AZ62" s="55"/>
      <c r="BA62" s="55"/>
      <c r="BB62" s="56" t="s">
        <v>1164</v>
      </c>
      <c r="BC62" s="55" t="s">
        <v>2154</v>
      </c>
      <c r="BD62" s="55" t="s">
        <v>762</v>
      </c>
      <c r="BE62" s="55" t="s">
        <v>2158</v>
      </c>
      <c r="BF62" s="55"/>
      <c r="BG62" s="55" t="s">
        <v>2159</v>
      </c>
      <c r="BH62" s="55" t="s">
        <v>2160</v>
      </c>
      <c r="BI62" s="55" t="s">
        <v>2160</v>
      </c>
    </row>
    <row r="63" spans="1:61">
      <c r="A63" s="12" t="s">
        <v>1987</v>
      </c>
      <c r="B63" s="12" t="s">
        <v>1988</v>
      </c>
      <c r="C63" s="12">
        <v>17631537435</v>
      </c>
      <c r="D63" s="12">
        <v>10317890</v>
      </c>
      <c r="E63" s="12" t="s">
        <v>2161</v>
      </c>
      <c r="F63" s="12">
        <v>232270.04</v>
      </c>
      <c r="G63" s="12">
        <v>211946.36</v>
      </c>
      <c r="H63" s="12" t="s">
        <v>1848</v>
      </c>
      <c r="I63" s="12"/>
      <c r="J63" s="61"/>
      <c r="K63" s="61"/>
      <c r="L63" s="61"/>
      <c r="M63" s="55" t="s">
        <v>2162</v>
      </c>
      <c r="N63" s="61"/>
      <c r="O63" s="61"/>
      <c r="P63" s="61"/>
      <c r="Q63" s="55"/>
      <c r="R63" s="55"/>
      <c r="S63" s="55"/>
      <c r="T63" s="55" t="s">
        <v>1782</v>
      </c>
      <c r="U63" s="56" t="s">
        <v>1819</v>
      </c>
      <c r="V63" s="55" t="s">
        <v>636</v>
      </c>
      <c r="W63" s="55" t="s">
        <v>637</v>
      </c>
      <c r="X63" s="55" t="s">
        <v>1990</v>
      </c>
      <c r="Y63" s="12" t="s">
        <v>1991</v>
      </c>
      <c r="Z63" s="55" t="s">
        <v>538</v>
      </c>
      <c r="AA63" s="55"/>
      <c r="AB63" s="55"/>
      <c r="AC63" s="55"/>
      <c r="AD63" s="55"/>
      <c r="AE63" s="55"/>
      <c r="AF63" s="55"/>
      <c r="AG63" s="55"/>
      <c r="AH63" s="55" t="s">
        <v>538</v>
      </c>
      <c r="AI63" s="55" t="s">
        <v>538</v>
      </c>
      <c r="AJ63" s="55"/>
      <c r="AK63" s="55"/>
      <c r="AL63" s="55"/>
      <c r="AM63" s="55"/>
      <c r="AN63" s="55"/>
      <c r="AO63" s="55"/>
      <c r="AP63" s="55"/>
      <c r="AQ63" s="55"/>
      <c r="AR63" s="55"/>
      <c r="AS63" s="61"/>
      <c r="AT63" s="55"/>
      <c r="AU63" s="55"/>
      <c r="AV63" s="55"/>
      <c r="AW63" s="55"/>
      <c r="AX63" s="55"/>
      <c r="AY63" s="55"/>
      <c r="AZ63" s="55"/>
      <c r="BA63" s="55"/>
      <c r="BB63" s="56" t="s">
        <v>1356</v>
      </c>
      <c r="BC63" s="55" t="s">
        <v>2163</v>
      </c>
      <c r="BD63" s="55" t="s">
        <v>1992</v>
      </c>
      <c r="BE63" s="55" t="s">
        <v>1993</v>
      </c>
      <c r="BF63" s="55"/>
      <c r="BG63" s="55" t="s">
        <v>1994</v>
      </c>
      <c r="BH63" s="55" t="s">
        <v>1995</v>
      </c>
      <c r="BI63" s="55" t="s">
        <v>1996</v>
      </c>
    </row>
    <row r="64" spans="1:61">
      <c r="A64" s="12" t="s">
        <v>2164</v>
      </c>
      <c r="B64" s="12" t="s">
        <v>554</v>
      </c>
      <c r="C64" s="12">
        <v>18622729043</v>
      </c>
      <c r="D64" s="12">
        <v>10151777</v>
      </c>
      <c r="E64" s="12" t="s">
        <v>2165</v>
      </c>
      <c r="F64" s="12">
        <v>698404.15</v>
      </c>
      <c r="G64" s="12">
        <v>556023</v>
      </c>
      <c r="H64" s="12" t="s">
        <v>440</v>
      </c>
      <c r="I64" s="12">
        <v>140.94</v>
      </c>
      <c r="J64" s="56" t="s">
        <v>507</v>
      </c>
      <c r="K64" s="51"/>
      <c r="L64" s="51"/>
      <c r="M64" s="51" t="s">
        <v>441</v>
      </c>
      <c r="N64" s="63">
        <f>R64/G64</f>
        <v>1.06815933873239</v>
      </c>
      <c r="O64" s="66"/>
      <c r="P64" s="64" t="s">
        <v>508</v>
      </c>
      <c r="Q64" s="65">
        <v>4214</v>
      </c>
      <c r="R64" s="55">
        <f>I64*Q64</f>
        <v>593921.16</v>
      </c>
      <c r="S64" s="55"/>
      <c r="T64" s="55" t="s">
        <v>1782</v>
      </c>
      <c r="U64" s="56" t="s">
        <v>1817</v>
      </c>
      <c r="V64" s="55" t="s">
        <v>636</v>
      </c>
      <c r="W64" s="55" t="s">
        <v>637</v>
      </c>
      <c r="X64" s="55" t="s">
        <v>654</v>
      </c>
      <c r="Y64" s="12" t="s">
        <v>639</v>
      </c>
      <c r="Z64" s="55"/>
      <c r="AA64" s="55" t="s">
        <v>1818</v>
      </c>
      <c r="AB64" s="55" t="s">
        <v>641</v>
      </c>
      <c r="AC64" s="55" t="s">
        <v>2166</v>
      </c>
      <c r="AD64" s="69">
        <v>69033</v>
      </c>
      <c r="AE64" s="55">
        <v>140.94</v>
      </c>
      <c r="AF64" s="55"/>
      <c r="AG64" s="55" t="s">
        <v>537</v>
      </c>
      <c r="AH64" s="55" t="s">
        <v>537</v>
      </c>
      <c r="AI64" s="55" t="s">
        <v>538</v>
      </c>
      <c r="AJ64" s="55">
        <v>648324</v>
      </c>
      <c r="AK64" s="55">
        <v>4600</v>
      </c>
      <c r="AL64" s="55"/>
      <c r="AM64" s="55"/>
      <c r="AN64" s="55"/>
      <c r="AO64" s="55"/>
      <c r="AP64" s="55"/>
      <c r="AQ64" s="55"/>
      <c r="AR64" s="55"/>
      <c r="AS64" s="12">
        <v>140.94</v>
      </c>
      <c r="AT64" s="55">
        <v>0</v>
      </c>
      <c r="AU64" s="55" t="s">
        <v>2167</v>
      </c>
      <c r="AV64" s="55" t="s">
        <v>692</v>
      </c>
      <c r="AW64" s="55" t="s">
        <v>918</v>
      </c>
      <c r="AX64" s="55"/>
      <c r="AY64" s="55"/>
      <c r="AZ64" s="55"/>
      <c r="BA64" s="55"/>
      <c r="BB64" s="56" t="s">
        <v>507</v>
      </c>
      <c r="BC64" s="55" t="s">
        <v>2168</v>
      </c>
      <c r="BD64" s="55" t="s">
        <v>1992</v>
      </c>
      <c r="BE64" s="55" t="s">
        <v>2169</v>
      </c>
      <c r="BF64" s="55"/>
      <c r="BG64" s="55" t="s">
        <v>2170</v>
      </c>
      <c r="BH64" s="55" t="s">
        <v>2171</v>
      </c>
      <c r="BI64" s="55" t="s">
        <v>2172</v>
      </c>
    </row>
    <row r="65" spans="1:61">
      <c r="A65" s="12" t="s">
        <v>853</v>
      </c>
      <c r="B65" s="12" t="s">
        <v>523</v>
      </c>
      <c r="C65" s="12">
        <v>18504065060</v>
      </c>
      <c r="D65" s="12">
        <v>10177310</v>
      </c>
      <c r="E65" s="12" t="s">
        <v>2173</v>
      </c>
      <c r="F65" s="12">
        <v>521253.74</v>
      </c>
      <c r="G65" s="12">
        <v>121755.39</v>
      </c>
      <c r="H65" s="12" t="s">
        <v>1967</v>
      </c>
      <c r="I65" s="12">
        <v>364.54</v>
      </c>
      <c r="J65" s="61"/>
      <c r="K65" s="61"/>
      <c r="L65" s="61"/>
      <c r="M65" s="55" t="s">
        <v>2174</v>
      </c>
      <c r="N65" s="61"/>
      <c r="O65" s="61"/>
      <c r="P65" s="61"/>
      <c r="Q65" s="55"/>
      <c r="R65" s="55"/>
      <c r="S65" s="55"/>
      <c r="T65" s="55" t="s">
        <v>634</v>
      </c>
      <c r="U65" s="56" t="s">
        <v>1954</v>
      </c>
      <c r="V65" s="55" t="s">
        <v>636</v>
      </c>
      <c r="W65" s="55" t="s">
        <v>637</v>
      </c>
      <c r="X65" s="55" t="s">
        <v>672</v>
      </c>
      <c r="Y65" s="12" t="s">
        <v>2175</v>
      </c>
      <c r="Z65" s="55" t="s">
        <v>538</v>
      </c>
      <c r="AA65" s="55"/>
      <c r="AB65" s="55"/>
      <c r="AC65" s="55"/>
      <c r="AD65" s="55"/>
      <c r="AE65" s="55"/>
      <c r="AF65" s="55"/>
      <c r="AG65" s="55"/>
      <c r="AH65" s="55" t="s">
        <v>537</v>
      </c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61"/>
      <c r="AT65" s="55">
        <v>364.54</v>
      </c>
      <c r="AU65" s="55" t="s">
        <v>2019</v>
      </c>
      <c r="AV65" s="55" t="s">
        <v>644</v>
      </c>
      <c r="AW65" s="55" t="s">
        <v>2020</v>
      </c>
      <c r="AX65" s="55"/>
      <c r="AY65" s="55"/>
      <c r="AZ65" s="55"/>
      <c r="BA65" s="55"/>
      <c r="BB65" s="56" t="s">
        <v>1356</v>
      </c>
      <c r="BC65" s="55" t="s">
        <v>2174</v>
      </c>
      <c r="BD65" s="55" t="s">
        <v>543</v>
      </c>
      <c r="BE65" s="55" t="s">
        <v>2000</v>
      </c>
      <c r="BF65" s="55"/>
      <c r="BG65" s="55" t="s">
        <v>2001</v>
      </c>
      <c r="BH65" s="55" t="s">
        <v>856</v>
      </c>
      <c r="BI65" s="55" t="s">
        <v>857</v>
      </c>
    </row>
    <row r="66" spans="1:61">
      <c r="A66" s="12" t="s">
        <v>2176</v>
      </c>
      <c r="B66" s="12" t="s">
        <v>2177</v>
      </c>
      <c r="C66" s="12">
        <v>13722210019</v>
      </c>
      <c r="D66" s="12">
        <v>10152425</v>
      </c>
      <c r="E66" s="12" t="s">
        <v>533</v>
      </c>
      <c r="F66" s="12">
        <v>5420234.15</v>
      </c>
      <c r="G66" s="12">
        <v>3535773.94</v>
      </c>
      <c r="H66" s="12" t="s">
        <v>1829</v>
      </c>
      <c r="I66" s="12">
        <v>280</v>
      </c>
      <c r="J66" s="61"/>
      <c r="K66" s="61"/>
      <c r="L66" s="61"/>
      <c r="M66" s="55" t="s">
        <v>2178</v>
      </c>
      <c r="N66" s="61"/>
      <c r="O66" s="61"/>
      <c r="P66" s="61"/>
      <c r="Q66" s="55"/>
      <c r="R66" s="55"/>
      <c r="S66" s="55"/>
      <c r="T66" s="55" t="s">
        <v>1782</v>
      </c>
      <c r="U66" s="56" t="s">
        <v>1819</v>
      </c>
      <c r="V66" s="55" t="s">
        <v>636</v>
      </c>
      <c r="W66" s="55" t="s">
        <v>637</v>
      </c>
      <c r="X66" s="55" t="s">
        <v>1990</v>
      </c>
      <c r="Y66" s="12" t="s">
        <v>2179</v>
      </c>
      <c r="Z66" s="55" t="s">
        <v>538</v>
      </c>
      <c r="AA66" s="55"/>
      <c r="AB66" s="55"/>
      <c r="AC66" s="55"/>
      <c r="AD66" s="55"/>
      <c r="AE66" s="55"/>
      <c r="AF66" s="55"/>
      <c r="AG66" s="55" t="s">
        <v>538</v>
      </c>
      <c r="AH66" s="55" t="s">
        <v>538</v>
      </c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61"/>
      <c r="AT66" s="55"/>
      <c r="AU66" s="55"/>
      <c r="AV66" s="55"/>
      <c r="AW66" s="55"/>
      <c r="AX66" s="55"/>
      <c r="AY66" s="55"/>
      <c r="AZ66" s="55"/>
      <c r="BA66" s="55"/>
      <c r="BB66" s="56" t="s">
        <v>1356</v>
      </c>
      <c r="BC66" s="55" t="s">
        <v>2180</v>
      </c>
      <c r="BD66" s="55" t="s">
        <v>1992</v>
      </c>
      <c r="BE66" s="55" t="s">
        <v>1993</v>
      </c>
      <c r="BF66" s="55"/>
      <c r="BG66" s="55" t="s">
        <v>1994</v>
      </c>
      <c r="BH66" s="55" t="s">
        <v>2181</v>
      </c>
      <c r="BI66" s="55" t="s">
        <v>2182</v>
      </c>
    </row>
    <row r="67" spans="1:61">
      <c r="A67" s="12" t="s">
        <v>2071</v>
      </c>
      <c r="B67" s="12"/>
      <c r="C67" s="12"/>
      <c r="D67" s="12">
        <v>10131060</v>
      </c>
      <c r="E67" s="12" t="s">
        <v>556</v>
      </c>
      <c r="F67" s="12">
        <v>2000</v>
      </c>
      <c r="G67" s="12">
        <v>200</v>
      </c>
      <c r="H67" s="12" t="s">
        <v>1412</v>
      </c>
      <c r="I67" s="12"/>
      <c r="J67" s="61"/>
      <c r="K67" s="61"/>
      <c r="L67" s="61"/>
      <c r="M67" s="55" t="s">
        <v>2183</v>
      </c>
      <c r="N67" s="61"/>
      <c r="O67" s="61"/>
      <c r="P67" s="61"/>
      <c r="Q67" s="55"/>
      <c r="R67" s="55"/>
      <c r="S67" s="55"/>
      <c r="T67" s="55" t="s">
        <v>1407</v>
      </c>
      <c r="U67" s="56" t="s">
        <v>2073</v>
      </c>
      <c r="V67" s="55" t="s">
        <v>636</v>
      </c>
      <c r="W67" s="55" t="s">
        <v>637</v>
      </c>
      <c r="X67" s="55" t="s">
        <v>672</v>
      </c>
      <c r="Y67" s="12" t="s">
        <v>2184</v>
      </c>
      <c r="Z67" s="55" t="s">
        <v>538</v>
      </c>
      <c r="AA67" s="55"/>
      <c r="AB67" s="55"/>
      <c r="AC67" s="55"/>
      <c r="AD67" s="55"/>
      <c r="AE67" s="55"/>
      <c r="AF67" s="55"/>
      <c r="AG67" s="55"/>
      <c r="AH67" s="55" t="s">
        <v>538</v>
      </c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61"/>
      <c r="AT67" s="55"/>
      <c r="AU67" s="55" t="s">
        <v>2074</v>
      </c>
      <c r="AV67" s="55"/>
      <c r="AW67" s="55"/>
      <c r="AX67" s="55"/>
      <c r="AY67" s="55"/>
      <c r="AZ67" s="55"/>
      <c r="BA67" s="55"/>
      <c r="BB67" s="56" t="s">
        <v>1356</v>
      </c>
      <c r="BC67" s="55" t="s">
        <v>2183</v>
      </c>
      <c r="BD67" s="55" t="s">
        <v>2075</v>
      </c>
      <c r="BE67" s="55" t="s">
        <v>2076</v>
      </c>
      <c r="BF67" s="55"/>
      <c r="BG67" s="55" t="s">
        <v>2077</v>
      </c>
      <c r="BH67" s="55" t="s">
        <v>2076</v>
      </c>
      <c r="BI67" s="55" t="s">
        <v>2076</v>
      </c>
    </row>
    <row r="68" spans="1:61">
      <c r="A68" s="12" t="s">
        <v>2185</v>
      </c>
      <c r="B68" s="12" t="s">
        <v>2186</v>
      </c>
      <c r="C68" s="12">
        <v>18397939060</v>
      </c>
      <c r="D68" s="12">
        <v>10117305</v>
      </c>
      <c r="E68" s="12" t="s">
        <v>2187</v>
      </c>
      <c r="F68" s="12">
        <v>400000</v>
      </c>
      <c r="G68" s="12">
        <v>319000</v>
      </c>
      <c r="H68" s="12" t="s">
        <v>1652</v>
      </c>
      <c r="I68" s="12"/>
      <c r="J68" s="61"/>
      <c r="K68" s="61"/>
      <c r="L68" s="61"/>
      <c r="M68" s="55" t="s">
        <v>2188</v>
      </c>
      <c r="N68" s="61"/>
      <c r="O68" s="61"/>
      <c r="P68" s="61"/>
      <c r="Q68" s="55"/>
      <c r="R68" s="55"/>
      <c r="S68" s="55"/>
      <c r="T68" s="55" t="s">
        <v>751</v>
      </c>
      <c r="U68" s="56" t="s">
        <v>2189</v>
      </c>
      <c r="V68" s="55" t="s">
        <v>636</v>
      </c>
      <c r="W68" s="55" t="s">
        <v>637</v>
      </c>
      <c r="X68" s="55" t="s">
        <v>1990</v>
      </c>
      <c r="Y68" s="12" t="s">
        <v>2190</v>
      </c>
      <c r="Z68" s="55" t="s">
        <v>537</v>
      </c>
      <c r="AA68" s="55" t="s">
        <v>1650</v>
      </c>
      <c r="AB68" s="55"/>
      <c r="AC68" s="55"/>
      <c r="AD68" s="55"/>
      <c r="AE68" s="55"/>
      <c r="AF68" s="55"/>
      <c r="AG68" s="55"/>
      <c r="AH68" s="55" t="s">
        <v>537</v>
      </c>
      <c r="AI68" s="55" t="s">
        <v>538</v>
      </c>
      <c r="AJ68" s="55"/>
      <c r="AK68" s="55"/>
      <c r="AL68" s="55"/>
      <c r="AM68" s="55"/>
      <c r="AN68" s="55"/>
      <c r="AO68" s="55"/>
      <c r="AP68" s="55"/>
      <c r="AQ68" s="55"/>
      <c r="AR68" s="55"/>
      <c r="AS68" s="61"/>
      <c r="AT68" s="55"/>
      <c r="AU68" s="55"/>
      <c r="AV68" s="55"/>
      <c r="AW68" s="55"/>
      <c r="AX68" s="55"/>
      <c r="AY68" s="55"/>
      <c r="AZ68" s="55"/>
      <c r="BA68" s="55"/>
      <c r="BB68" s="56" t="s">
        <v>1356</v>
      </c>
      <c r="BC68" s="55" t="s">
        <v>2191</v>
      </c>
      <c r="BD68" s="55" t="s">
        <v>756</v>
      </c>
      <c r="BE68" s="55"/>
      <c r="BF68" s="55"/>
      <c r="BG68" s="55"/>
      <c r="BH68" s="55" t="s">
        <v>2192</v>
      </c>
      <c r="BI68" s="55" t="s">
        <v>2193</v>
      </c>
    </row>
    <row r="69" spans="1:61">
      <c r="A69" s="12" t="s">
        <v>2194</v>
      </c>
      <c r="B69" s="12" t="s">
        <v>2195</v>
      </c>
      <c r="C69" s="12"/>
      <c r="D69" s="12">
        <v>10438320</v>
      </c>
      <c r="E69" s="12" t="s">
        <v>556</v>
      </c>
      <c r="F69" s="12">
        <v>21357.63</v>
      </c>
      <c r="G69" s="12">
        <v>20877.12</v>
      </c>
      <c r="H69" s="12" t="s">
        <v>1579</v>
      </c>
      <c r="I69" s="12"/>
      <c r="J69" s="61"/>
      <c r="K69" s="61"/>
      <c r="L69" s="61"/>
      <c r="M69" s="55" t="s">
        <v>2196</v>
      </c>
      <c r="N69" s="61"/>
      <c r="O69" s="61"/>
      <c r="P69" s="61"/>
      <c r="Q69" s="55"/>
      <c r="R69" s="55"/>
      <c r="S69" s="55"/>
      <c r="T69" s="55" t="s">
        <v>751</v>
      </c>
      <c r="U69" s="56" t="s">
        <v>2197</v>
      </c>
      <c r="V69" s="55" t="s">
        <v>636</v>
      </c>
      <c r="W69" s="55" t="s">
        <v>2008</v>
      </c>
      <c r="X69" s="55" t="s">
        <v>2198</v>
      </c>
      <c r="Y69" s="12" t="s">
        <v>639</v>
      </c>
      <c r="Z69" s="55" t="s">
        <v>538</v>
      </c>
      <c r="AA69" s="55"/>
      <c r="AB69" s="55"/>
      <c r="AC69" s="55"/>
      <c r="AD69" s="55"/>
      <c r="AE69" s="55"/>
      <c r="AF69" s="55"/>
      <c r="AG69" s="55"/>
      <c r="AH69" s="55"/>
      <c r="AI69" s="55" t="s">
        <v>538</v>
      </c>
      <c r="AJ69" s="55"/>
      <c r="AK69" s="55"/>
      <c r="AL69" s="55"/>
      <c r="AM69" s="55"/>
      <c r="AN69" s="55"/>
      <c r="AO69" s="55"/>
      <c r="AP69" s="55"/>
      <c r="AQ69" s="55"/>
      <c r="AR69" s="55"/>
      <c r="AS69" s="61"/>
      <c r="AT69" s="55"/>
      <c r="AU69" s="55"/>
      <c r="AV69" s="55"/>
      <c r="AW69" s="55"/>
      <c r="AX69" s="55"/>
      <c r="AY69" s="55"/>
      <c r="AZ69" s="55"/>
      <c r="BA69" s="55"/>
      <c r="BB69" s="56" t="s">
        <v>1356</v>
      </c>
      <c r="BC69" s="55" t="s">
        <v>2199</v>
      </c>
      <c r="BD69" s="55" t="s">
        <v>762</v>
      </c>
      <c r="BE69" s="55"/>
      <c r="BF69" s="55"/>
      <c r="BG69" s="55"/>
      <c r="BH69" s="55" t="s">
        <v>2200</v>
      </c>
      <c r="BI69" s="55" t="s">
        <v>2201</v>
      </c>
    </row>
    <row r="70" spans="1:61">
      <c r="A70" s="12" t="s">
        <v>2202</v>
      </c>
      <c r="B70" s="12" t="s">
        <v>2203</v>
      </c>
      <c r="C70" s="12">
        <v>13871947411</v>
      </c>
      <c r="D70" s="12">
        <v>10069661</v>
      </c>
      <c r="E70" s="12" t="s">
        <v>556</v>
      </c>
      <c r="F70" s="12">
        <v>15249870.58</v>
      </c>
      <c r="G70" s="12">
        <v>11650958.62</v>
      </c>
      <c r="H70" s="12" t="s">
        <v>1415</v>
      </c>
      <c r="I70" s="12">
        <v>187.82</v>
      </c>
      <c r="J70" s="61"/>
      <c r="K70" s="61"/>
      <c r="L70" s="61"/>
      <c r="M70" s="55" t="s">
        <v>2204</v>
      </c>
      <c r="N70" s="61"/>
      <c r="O70" s="61"/>
      <c r="P70" s="61"/>
      <c r="Q70" s="55"/>
      <c r="R70" s="55"/>
      <c r="S70" s="55"/>
      <c r="T70" s="55" t="s">
        <v>1407</v>
      </c>
      <c r="U70" s="56" t="s">
        <v>1413</v>
      </c>
      <c r="V70" s="55" t="s">
        <v>636</v>
      </c>
      <c r="W70" s="55" t="s">
        <v>637</v>
      </c>
      <c r="X70" s="55" t="s">
        <v>1990</v>
      </c>
      <c r="Y70" s="12" t="s">
        <v>2083</v>
      </c>
      <c r="Z70" s="55" t="s">
        <v>537</v>
      </c>
      <c r="AA70" s="55" t="s">
        <v>1414</v>
      </c>
      <c r="AB70" s="55" t="s">
        <v>641</v>
      </c>
      <c r="AC70" s="55" t="s">
        <v>147</v>
      </c>
      <c r="AD70" s="69">
        <v>60408</v>
      </c>
      <c r="AE70" s="55">
        <v>19735.05</v>
      </c>
      <c r="AF70" s="55"/>
      <c r="AG70" s="55" t="s">
        <v>537</v>
      </c>
      <c r="AH70" s="55" t="s">
        <v>537</v>
      </c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61"/>
      <c r="AT70" s="55"/>
      <c r="AU70" s="55" t="s">
        <v>2205</v>
      </c>
      <c r="AV70" s="55" t="s">
        <v>675</v>
      </c>
      <c r="AW70" s="55" t="s">
        <v>2206</v>
      </c>
      <c r="AX70" s="55"/>
      <c r="AY70" s="55">
        <v>191.34</v>
      </c>
      <c r="AZ70" s="55"/>
      <c r="BA70" s="55"/>
      <c r="BB70" s="56" t="s">
        <v>1356</v>
      </c>
      <c r="BC70" s="55" t="s">
        <v>2204</v>
      </c>
      <c r="BD70" s="55" t="s">
        <v>2075</v>
      </c>
      <c r="BE70" s="55" t="s">
        <v>2207</v>
      </c>
      <c r="BF70" s="55"/>
      <c r="BG70" s="55" t="s">
        <v>2208</v>
      </c>
      <c r="BH70" s="55" t="s">
        <v>2209</v>
      </c>
      <c r="BI70" s="55" t="s">
        <v>2210</v>
      </c>
    </row>
    <row r="71" spans="1:61">
      <c r="A71" s="12" t="s">
        <v>2071</v>
      </c>
      <c r="B71" s="12"/>
      <c r="C71" s="12"/>
      <c r="D71" s="12">
        <v>10130317</v>
      </c>
      <c r="E71" s="12" t="s">
        <v>506</v>
      </c>
      <c r="F71" s="12">
        <v>2627184.74</v>
      </c>
      <c r="G71" s="12">
        <v>1733941.49</v>
      </c>
      <c r="H71" s="12" t="s">
        <v>2211</v>
      </c>
      <c r="I71" s="12"/>
      <c r="J71" s="61"/>
      <c r="K71" s="61"/>
      <c r="L71" s="61"/>
      <c r="M71" s="55" t="s">
        <v>2212</v>
      </c>
      <c r="N71" s="61"/>
      <c r="O71" s="61"/>
      <c r="P71" s="61"/>
      <c r="Q71" s="55"/>
      <c r="R71" s="55"/>
      <c r="S71" s="55"/>
      <c r="T71" s="55" t="s">
        <v>1407</v>
      </c>
      <c r="U71" s="56" t="s">
        <v>2073</v>
      </c>
      <c r="V71" s="55" t="s">
        <v>1348</v>
      </c>
      <c r="W71" s="55" t="s">
        <v>2024</v>
      </c>
      <c r="X71" s="55" t="s">
        <v>2139</v>
      </c>
      <c r="Y71" s="12" t="s">
        <v>2140</v>
      </c>
      <c r="Z71" s="55" t="s">
        <v>537</v>
      </c>
      <c r="AA71" s="55" t="s">
        <v>1408</v>
      </c>
      <c r="AB71" s="55" t="s">
        <v>641</v>
      </c>
      <c r="AC71" s="55" t="s">
        <v>147</v>
      </c>
      <c r="AD71" s="69">
        <v>56828</v>
      </c>
      <c r="AE71" s="55">
        <v>4198.67</v>
      </c>
      <c r="AF71" s="55"/>
      <c r="AG71" s="55" t="s">
        <v>537</v>
      </c>
      <c r="AH71" s="55" t="s">
        <v>537</v>
      </c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61"/>
      <c r="AT71" s="55"/>
      <c r="AU71" s="55" t="s">
        <v>2213</v>
      </c>
      <c r="AV71" s="55"/>
      <c r="AW71" s="55"/>
      <c r="AX71" s="55"/>
      <c r="AY71" s="55">
        <v>4198.67</v>
      </c>
      <c r="AZ71" s="55"/>
      <c r="BA71" s="55"/>
      <c r="BB71" s="56" t="s">
        <v>1164</v>
      </c>
      <c r="BC71" s="55" t="s">
        <v>2212</v>
      </c>
      <c r="BD71" s="55" t="s">
        <v>2075</v>
      </c>
      <c r="BE71" s="55" t="s">
        <v>2076</v>
      </c>
      <c r="BF71" s="55"/>
      <c r="BG71" s="55" t="s">
        <v>2077</v>
      </c>
      <c r="BH71" s="55" t="s">
        <v>2076</v>
      </c>
      <c r="BI71" s="55" t="s">
        <v>2076</v>
      </c>
    </row>
    <row r="72" spans="1:61">
      <c r="A72" s="12" t="s">
        <v>2071</v>
      </c>
      <c r="B72" s="12"/>
      <c r="C72" s="12"/>
      <c r="D72" s="12">
        <v>10130351</v>
      </c>
      <c r="E72" s="12" t="s">
        <v>556</v>
      </c>
      <c r="F72" s="12">
        <v>5290532.41</v>
      </c>
      <c r="G72" s="12">
        <v>3134817.63</v>
      </c>
      <c r="H72" s="12" t="s">
        <v>1409</v>
      </c>
      <c r="I72" s="12">
        <v>149.49</v>
      </c>
      <c r="J72" s="61"/>
      <c r="K72" s="61"/>
      <c r="L72" s="61"/>
      <c r="M72" s="55" t="s">
        <v>2214</v>
      </c>
      <c r="N72" s="61"/>
      <c r="O72" s="61"/>
      <c r="P72" s="61"/>
      <c r="Q72" s="55"/>
      <c r="R72" s="55"/>
      <c r="S72" s="55"/>
      <c r="T72" s="55" t="s">
        <v>1407</v>
      </c>
      <c r="U72" s="56" t="s">
        <v>2073</v>
      </c>
      <c r="V72" s="55" t="s">
        <v>636</v>
      </c>
      <c r="W72" s="55" t="s">
        <v>637</v>
      </c>
      <c r="X72" s="55" t="s">
        <v>1990</v>
      </c>
      <c r="Y72" s="12" t="s">
        <v>2215</v>
      </c>
      <c r="Z72" s="55" t="s">
        <v>537</v>
      </c>
      <c r="AA72" s="55"/>
      <c r="AB72" s="55"/>
      <c r="AC72" s="55"/>
      <c r="AD72" s="55"/>
      <c r="AE72" s="55"/>
      <c r="AF72" s="55"/>
      <c r="AG72" s="55" t="s">
        <v>537</v>
      </c>
      <c r="AH72" s="55" t="s">
        <v>537</v>
      </c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61"/>
      <c r="AT72" s="55"/>
      <c r="AU72" s="55" t="s">
        <v>2074</v>
      </c>
      <c r="AV72" s="55"/>
      <c r="AW72" s="55"/>
      <c r="AX72" s="55"/>
      <c r="AY72" s="55"/>
      <c r="AZ72" s="55"/>
      <c r="BA72" s="55"/>
      <c r="BB72" s="56" t="s">
        <v>1356</v>
      </c>
      <c r="BC72" s="55" t="s">
        <v>2214</v>
      </c>
      <c r="BD72" s="55" t="s">
        <v>2075</v>
      </c>
      <c r="BE72" s="55" t="s">
        <v>2076</v>
      </c>
      <c r="BF72" s="55"/>
      <c r="BG72" s="55" t="s">
        <v>2077</v>
      </c>
      <c r="BH72" s="55" t="s">
        <v>2076</v>
      </c>
      <c r="BI72" s="55" t="s">
        <v>2076</v>
      </c>
    </row>
    <row r="73" spans="1:61">
      <c r="A73" s="12" t="s">
        <v>2071</v>
      </c>
      <c r="B73" s="12"/>
      <c r="C73" s="12"/>
      <c r="D73" s="12">
        <v>10130353</v>
      </c>
      <c r="E73" s="12" t="s">
        <v>556</v>
      </c>
      <c r="F73" s="12">
        <v>2226384.55</v>
      </c>
      <c r="G73" s="12">
        <v>1694340.57</v>
      </c>
      <c r="H73" s="12" t="s">
        <v>1411</v>
      </c>
      <c r="I73" s="12"/>
      <c r="J73" s="61"/>
      <c r="K73" s="61"/>
      <c r="L73" s="61"/>
      <c r="M73" s="55" t="s">
        <v>2216</v>
      </c>
      <c r="N73" s="61"/>
      <c r="O73" s="61"/>
      <c r="P73" s="61"/>
      <c r="Q73" s="55"/>
      <c r="R73" s="55"/>
      <c r="S73" s="55"/>
      <c r="T73" s="55" t="s">
        <v>1407</v>
      </c>
      <c r="U73" s="56" t="s">
        <v>2073</v>
      </c>
      <c r="V73" s="55" t="s">
        <v>636</v>
      </c>
      <c r="W73" s="55" t="s">
        <v>637</v>
      </c>
      <c r="X73" s="55" t="s">
        <v>672</v>
      </c>
      <c r="Y73" s="12" t="s">
        <v>673</v>
      </c>
      <c r="Z73" s="55" t="s">
        <v>538</v>
      </c>
      <c r="AA73" s="55"/>
      <c r="AB73" s="55"/>
      <c r="AC73" s="55"/>
      <c r="AD73" s="55"/>
      <c r="AE73" s="55"/>
      <c r="AF73" s="55"/>
      <c r="AG73" s="55"/>
      <c r="AH73" s="55" t="s">
        <v>538</v>
      </c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61"/>
      <c r="AT73" s="55"/>
      <c r="AU73" s="55" t="s">
        <v>2074</v>
      </c>
      <c r="AV73" s="55"/>
      <c r="AW73" s="55"/>
      <c r="AX73" s="55"/>
      <c r="AY73" s="55"/>
      <c r="AZ73" s="55"/>
      <c r="BA73" s="55"/>
      <c r="BB73" s="56" t="s">
        <v>1356</v>
      </c>
      <c r="BC73" s="55" t="s">
        <v>2216</v>
      </c>
      <c r="BD73" s="55" t="s">
        <v>2075</v>
      </c>
      <c r="BE73" s="55" t="s">
        <v>2076</v>
      </c>
      <c r="BF73" s="55"/>
      <c r="BG73" s="55" t="s">
        <v>2077</v>
      </c>
      <c r="BH73" s="55" t="s">
        <v>2076</v>
      </c>
      <c r="BI73" s="55" t="s">
        <v>2076</v>
      </c>
    </row>
    <row r="74" spans="1:61">
      <c r="A74" s="12" t="s">
        <v>2176</v>
      </c>
      <c r="B74" s="12" t="s">
        <v>2177</v>
      </c>
      <c r="C74" s="12">
        <v>13722210019</v>
      </c>
      <c r="D74" s="12">
        <v>10152400</v>
      </c>
      <c r="E74" s="12"/>
      <c r="F74" s="12">
        <v>5475525</v>
      </c>
      <c r="G74" s="12">
        <v>4097093.56</v>
      </c>
      <c r="H74" s="12" t="s">
        <v>1828</v>
      </c>
      <c r="I74" s="12"/>
      <c r="J74" s="61"/>
      <c r="K74" s="61"/>
      <c r="L74" s="61"/>
      <c r="M74" s="55" t="s">
        <v>2217</v>
      </c>
      <c r="N74" s="61"/>
      <c r="O74" s="61"/>
      <c r="P74" s="61"/>
      <c r="Q74" s="55"/>
      <c r="R74" s="55"/>
      <c r="S74" s="55"/>
      <c r="T74" s="55" t="s">
        <v>1782</v>
      </c>
      <c r="U74" s="56" t="s">
        <v>1819</v>
      </c>
      <c r="V74" s="55" t="s">
        <v>1348</v>
      </c>
      <c r="W74" s="55" t="s">
        <v>2024</v>
      </c>
      <c r="X74" s="55" t="s">
        <v>2025</v>
      </c>
      <c r="Y74" s="12" t="s">
        <v>147</v>
      </c>
      <c r="Z74" s="55" t="s">
        <v>537</v>
      </c>
      <c r="AA74" s="55" t="s">
        <v>1827</v>
      </c>
      <c r="AB74" s="55" t="s">
        <v>641</v>
      </c>
      <c r="AC74" s="55" t="s">
        <v>147</v>
      </c>
      <c r="AD74" s="55"/>
      <c r="AE74" s="55">
        <v>2826.62</v>
      </c>
      <c r="AF74" s="55"/>
      <c r="AG74" s="55" t="s">
        <v>538</v>
      </c>
      <c r="AH74" s="55" t="s">
        <v>538</v>
      </c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61"/>
      <c r="AT74" s="55"/>
      <c r="AU74" s="55"/>
      <c r="AV74" s="55"/>
      <c r="AW74" s="55"/>
      <c r="AX74" s="55"/>
      <c r="AY74" s="55"/>
      <c r="AZ74" s="55"/>
      <c r="BA74" s="55"/>
      <c r="BB74" s="56" t="s">
        <v>1164</v>
      </c>
      <c r="BC74" s="55" t="s">
        <v>2218</v>
      </c>
      <c r="BD74" s="55" t="s">
        <v>1992</v>
      </c>
      <c r="BE74" s="55" t="s">
        <v>1993</v>
      </c>
      <c r="BF74" s="55"/>
      <c r="BG74" s="55" t="s">
        <v>1994</v>
      </c>
      <c r="BH74" s="55" t="s">
        <v>2181</v>
      </c>
      <c r="BI74" s="55" t="s">
        <v>2182</v>
      </c>
    </row>
    <row r="75" spans="1:61">
      <c r="A75" s="12" t="s">
        <v>2219</v>
      </c>
      <c r="B75" s="12" t="s">
        <v>2220</v>
      </c>
      <c r="C75" s="12">
        <v>18830766692</v>
      </c>
      <c r="D75" s="12">
        <v>10420715</v>
      </c>
      <c r="E75" s="12" t="s">
        <v>2221</v>
      </c>
      <c r="F75" s="12">
        <v>1051038</v>
      </c>
      <c r="G75" s="12">
        <v>1028265.51</v>
      </c>
      <c r="H75" s="12" t="s">
        <v>1821</v>
      </c>
      <c r="I75" s="12">
        <v>60</v>
      </c>
      <c r="J75" s="61"/>
      <c r="K75" s="61"/>
      <c r="L75" s="61"/>
      <c r="M75" s="55" t="s">
        <v>2222</v>
      </c>
      <c r="N75" s="61"/>
      <c r="O75" s="61"/>
      <c r="P75" s="61"/>
      <c r="Q75" s="55"/>
      <c r="R75" s="55"/>
      <c r="S75" s="55"/>
      <c r="T75" s="55" t="s">
        <v>1782</v>
      </c>
      <c r="U75" s="56" t="s">
        <v>1819</v>
      </c>
      <c r="V75" s="55" t="s">
        <v>1348</v>
      </c>
      <c r="W75" s="55" t="s">
        <v>2024</v>
      </c>
      <c r="X75" s="55" t="s">
        <v>2091</v>
      </c>
      <c r="Y75" s="12" t="s">
        <v>639</v>
      </c>
      <c r="Z75" s="55"/>
      <c r="AA75" s="55" t="s">
        <v>1820</v>
      </c>
      <c r="AB75" s="55" t="s">
        <v>641</v>
      </c>
      <c r="AC75" s="55" t="s">
        <v>2140</v>
      </c>
      <c r="AD75" s="55"/>
      <c r="AE75" s="55">
        <v>1565.41</v>
      </c>
      <c r="AF75" s="55"/>
      <c r="AG75" s="55" t="s">
        <v>537</v>
      </c>
      <c r="AH75" s="55" t="s">
        <v>537</v>
      </c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61"/>
      <c r="AT75" s="55"/>
      <c r="AU75" s="55"/>
      <c r="AV75" s="55"/>
      <c r="AW75" s="55"/>
      <c r="AX75" s="55"/>
      <c r="AY75" s="55"/>
      <c r="AZ75" s="55"/>
      <c r="BA75" s="55"/>
      <c r="BB75" s="56" t="s">
        <v>1164</v>
      </c>
      <c r="BC75" s="55" t="s">
        <v>2223</v>
      </c>
      <c r="BD75" s="55" t="s">
        <v>1992</v>
      </c>
      <c r="BE75" s="55" t="s">
        <v>1993</v>
      </c>
      <c r="BF75" s="55"/>
      <c r="BG75" s="55" t="s">
        <v>1994</v>
      </c>
      <c r="BH75" s="55" t="s">
        <v>2224</v>
      </c>
      <c r="BI75" s="55" t="s">
        <v>2225</v>
      </c>
    </row>
    <row r="76" spans="1:61">
      <c r="A76" s="12" t="s">
        <v>2226</v>
      </c>
      <c r="B76" s="12" t="s">
        <v>2227</v>
      </c>
      <c r="C76" s="12">
        <v>18296966636</v>
      </c>
      <c r="D76" s="12">
        <v>10065991</v>
      </c>
      <c r="E76" s="12" t="s">
        <v>2187</v>
      </c>
      <c r="F76" s="12">
        <v>412327.43</v>
      </c>
      <c r="G76" s="12">
        <v>321830.56</v>
      </c>
      <c r="H76" s="12" t="s">
        <v>1668</v>
      </c>
      <c r="I76" s="12"/>
      <c r="J76" s="61"/>
      <c r="K76" s="61"/>
      <c r="L76" s="61"/>
      <c r="M76" s="55" t="s">
        <v>2228</v>
      </c>
      <c r="N76" s="61"/>
      <c r="O76" s="61"/>
      <c r="P76" s="61"/>
      <c r="Q76" s="55"/>
      <c r="R76" s="55"/>
      <c r="S76" s="55"/>
      <c r="T76" s="55" t="s">
        <v>751</v>
      </c>
      <c r="U76" s="56" t="s">
        <v>2229</v>
      </c>
      <c r="V76" s="55" t="s">
        <v>636</v>
      </c>
      <c r="W76" s="55" t="s">
        <v>637</v>
      </c>
      <c r="X76" s="55" t="s">
        <v>1990</v>
      </c>
      <c r="Y76" s="12" t="s">
        <v>2125</v>
      </c>
      <c r="Z76" s="55" t="s">
        <v>538</v>
      </c>
      <c r="AA76" s="55"/>
      <c r="AB76" s="55"/>
      <c r="AC76" s="55"/>
      <c r="AD76" s="55"/>
      <c r="AE76" s="55"/>
      <c r="AF76" s="55"/>
      <c r="AG76" s="55"/>
      <c r="AH76" s="55" t="s">
        <v>538</v>
      </c>
      <c r="AI76" s="55" t="s">
        <v>538</v>
      </c>
      <c r="AJ76" s="55"/>
      <c r="AK76" s="55"/>
      <c r="AL76" s="55"/>
      <c r="AM76" s="55"/>
      <c r="AN76" s="55"/>
      <c r="AO76" s="55"/>
      <c r="AP76" s="55"/>
      <c r="AQ76" s="55"/>
      <c r="AR76" s="55"/>
      <c r="AS76" s="61"/>
      <c r="AT76" s="55"/>
      <c r="AU76" s="55"/>
      <c r="AV76" s="55"/>
      <c r="AW76" s="55"/>
      <c r="AX76" s="55"/>
      <c r="AY76" s="55"/>
      <c r="AZ76" s="55"/>
      <c r="BA76" s="55"/>
      <c r="BB76" s="56" t="s">
        <v>1356</v>
      </c>
      <c r="BC76" s="55" t="s">
        <v>2230</v>
      </c>
      <c r="BD76" s="55" t="s">
        <v>756</v>
      </c>
      <c r="BE76" s="55"/>
      <c r="BF76" s="55"/>
      <c r="BG76" s="55"/>
      <c r="BH76" s="55" t="s">
        <v>2231</v>
      </c>
      <c r="BI76" s="55" t="s">
        <v>2232</v>
      </c>
    </row>
    <row r="77" spans="1:61">
      <c r="A77" s="12" t="s">
        <v>1987</v>
      </c>
      <c r="B77" s="12" t="s">
        <v>1988</v>
      </c>
      <c r="C77" s="12">
        <v>17631537435</v>
      </c>
      <c r="D77" s="12">
        <v>10151964</v>
      </c>
      <c r="E77" s="12" t="s">
        <v>556</v>
      </c>
      <c r="F77" s="12">
        <v>0</v>
      </c>
      <c r="G77" s="12">
        <v>0</v>
      </c>
      <c r="H77" s="12" t="s">
        <v>1845</v>
      </c>
      <c r="I77" s="12"/>
      <c r="J77" s="61"/>
      <c r="K77" s="61"/>
      <c r="L77" s="61"/>
      <c r="M77" s="55" t="s">
        <v>2233</v>
      </c>
      <c r="N77" s="61"/>
      <c r="O77" s="61"/>
      <c r="P77" s="61"/>
      <c r="Q77" s="55"/>
      <c r="R77" s="55"/>
      <c r="S77" s="55"/>
      <c r="T77" s="55" t="s">
        <v>1782</v>
      </c>
      <c r="U77" s="56" t="s">
        <v>1819</v>
      </c>
      <c r="V77" s="55" t="s">
        <v>636</v>
      </c>
      <c r="W77" s="55" t="s">
        <v>637</v>
      </c>
      <c r="X77" s="55" t="s">
        <v>1990</v>
      </c>
      <c r="Y77" s="12" t="s">
        <v>1679</v>
      </c>
      <c r="Z77" s="55"/>
      <c r="AA77" s="55"/>
      <c r="AB77" s="55"/>
      <c r="AC77" s="55"/>
      <c r="AD77" s="55"/>
      <c r="AE77" s="55"/>
      <c r="AF77" s="55"/>
      <c r="AG77" s="55" t="s">
        <v>918</v>
      </c>
      <c r="AH77" s="55" t="s">
        <v>918</v>
      </c>
      <c r="AI77" s="55" t="s">
        <v>538</v>
      </c>
      <c r="AJ77" s="55"/>
      <c r="AK77" s="55"/>
      <c r="AL77" s="55"/>
      <c r="AM77" s="55"/>
      <c r="AN77" s="55"/>
      <c r="AO77" s="55"/>
      <c r="AP77" s="55"/>
      <c r="AQ77" s="55"/>
      <c r="AR77" s="55"/>
      <c r="AS77" s="61"/>
      <c r="AT77" s="55"/>
      <c r="AU77" s="55" t="s">
        <v>918</v>
      </c>
      <c r="AV77" s="55" t="s">
        <v>918</v>
      </c>
      <c r="AW77" s="55" t="s">
        <v>918</v>
      </c>
      <c r="AX77" s="55"/>
      <c r="AY77" s="55"/>
      <c r="AZ77" s="55"/>
      <c r="BA77" s="55"/>
      <c r="BB77" s="56" t="s">
        <v>1356</v>
      </c>
      <c r="BC77" s="55" t="s">
        <v>2234</v>
      </c>
      <c r="BD77" s="55" t="s">
        <v>1992</v>
      </c>
      <c r="BE77" s="55" t="s">
        <v>1993</v>
      </c>
      <c r="BF77" s="55"/>
      <c r="BG77" s="55" t="s">
        <v>1994</v>
      </c>
      <c r="BH77" s="55" t="s">
        <v>1995</v>
      </c>
      <c r="BI77" s="55" t="s">
        <v>1996</v>
      </c>
    </row>
    <row r="78" spans="1:61">
      <c r="A78" s="12" t="s">
        <v>2202</v>
      </c>
      <c r="B78" s="12" t="s">
        <v>2203</v>
      </c>
      <c r="C78" s="12">
        <v>13871947411</v>
      </c>
      <c r="D78" s="12">
        <v>10140135</v>
      </c>
      <c r="E78" s="12" t="s">
        <v>556</v>
      </c>
      <c r="F78" s="12">
        <v>54325.45</v>
      </c>
      <c r="G78" s="12">
        <v>44954.36</v>
      </c>
      <c r="H78" s="12" t="s">
        <v>1417</v>
      </c>
      <c r="I78" s="12"/>
      <c r="J78" s="61"/>
      <c r="K78" s="61"/>
      <c r="L78" s="61"/>
      <c r="M78" s="55" t="s">
        <v>2235</v>
      </c>
      <c r="N78" s="61"/>
      <c r="O78" s="61"/>
      <c r="P78" s="61"/>
      <c r="Q78" s="55"/>
      <c r="R78" s="55"/>
      <c r="S78" s="55"/>
      <c r="T78" s="55" t="s">
        <v>1407</v>
      </c>
      <c r="U78" s="56" t="s">
        <v>1413</v>
      </c>
      <c r="V78" s="55" t="s">
        <v>636</v>
      </c>
      <c r="W78" s="55" t="s">
        <v>2008</v>
      </c>
      <c r="X78" s="55" t="s">
        <v>1723</v>
      </c>
      <c r="Y78" s="12" t="s">
        <v>639</v>
      </c>
      <c r="Z78" s="55" t="s">
        <v>537</v>
      </c>
      <c r="AA78" s="55" t="s">
        <v>1414</v>
      </c>
      <c r="AB78" s="55" t="s">
        <v>641</v>
      </c>
      <c r="AC78" s="55" t="s">
        <v>147</v>
      </c>
      <c r="AD78" s="69">
        <v>60408</v>
      </c>
      <c r="AE78" s="55">
        <v>17935.05</v>
      </c>
      <c r="AF78" s="55"/>
      <c r="AG78" s="55"/>
      <c r="AH78" s="55" t="s">
        <v>538</v>
      </c>
      <c r="AI78" s="55"/>
      <c r="AJ78" s="55"/>
      <c r="AK78" s="55"/>
      <c r="AL78" s="55"/>
      <c r="AM78" s="55"/>
      <c r="AN78" s="55"/>
      <c r="AO78" s="55" t="s">
        <v>2236</v>
      </c>
      <c r="AP78" s="55"/>
      <c r="AQ78" s="55"/>
      <c r="AR78" s="55"/>
      <c r="AS78" s="61"/>
      <c r="AT78" s="55"/>
      <c r="AU78" s="55" t="s">
        <v>2205</v>
      </c>
      <c r="AV78" s="55" t="s">
        <v>675</v>
      </c>
      <c r="AW78" s="55" t="s">
        <v>2206</v>
      </c>
      <c r="AX78" s="55"/>
      <c r="AY78" s="55"/>
      <c r="AZ78" s="55"/>
      <c r="BA78" s="55"/>
      <c r="BB78" s="56" t="s">
        <v>1356</v>
      </c>
      <c r="BC78" s="55" t="s">
        <v>2235</v>
      </c>
      <c r="BD78" s="55" t="s">
        <v>2075</v>
      </c>
      <c r="BE78" s="55" t="s">
        <v>2207</v>
      </c>
      <c r="BF78" s="55"/>
      <c r="BG78" s="55" t="s">
        <v>2208</v>
      </c>
      <c r="BH78" s="55" t="s">
        <v>2209</v>
      </c>
      <c r="BI78" s="55" t="s">
        <v>2210</v>
      </c>
    </row>
    <row r="79" spans="1:61">
      <c r="A79" s="12" t="s">
        <v>2237</v>
      </c>
      <c r="B79" s="12" t="s">
        <v>2238</v>
      </c>
      <c r="C79" s="12">
        <v>1587095101</v>
      </c>
      <c r="D79" s="12">
        <v>10113660</v>
      </c>
      <c r="E79" s="12" t="s">
        <v>533</v>
      </c>
      <c r="F79" s="12">
        <v>4160070.52</v>
      </c>
      <c r="G79" s="12">
        <v>2968907.58</v>
      </c>
      <c r="H79" s="12" t="s">
        <v>1420</v>
      </c>
      <c r="I79" s="12"/>
      <c r="J79" s="61"/>
      <c r="K79" s="61"/>
      <c r="L79" s="61"/>
      <c r="M79" s="55" t="s">
        <v>2239</v>
      </c>
      <c r="N79" s="61"/>
      <c r="O79" s="61"/>
      <c r="P79" s="61"/>
      <c r="Q79" s="55"/>
      <c r="R79" s="55"/>
      <c r="S79" s="55"/>
      <c r="T79" s="55" t="s">
        <v>1407</v>
      </c>
      <c r="U79" s="56" t="s">
        <v>1418</v>
      </c>
      <c r="V79" s="55" t="s">
        <v>636</v>
      </c>
      <c r="W79" s="55" t="s">
        <v>637</v>
      </c>
      <c r="X79" s="55" t="s">
        <v>1990</v>
      </c>
      <c r="Y79" s="12" t="s">
        <v>2083</v>
      </c>
      <c r="Z79" s="55" t="s">
        <v>537</v>
      </c>
      <c r="AA79" s="55"/>
      <c r="AB79" s="55"/>
      <c r="AC79" s="55"/>
      <c r="AD79" s="55"/>
      <c r="AE79" s="55"/>
      <c r="AF79" s="55"/>
      <c r="AG79" s="55" t="s">
        <v>537</v>
      </c>
      <c r="AH79" s="55" t="s">
        <v>1421</v>
      </c>
      <c r="AI79" s="55"/>
      <c r="AJ79" s="55"/>
      <c r="AK79" s="55"/>
      <c r="AL79" s="55"/>
      <c r="AM79" s="55"/>
      <c r="AN79" s="55"/>
      <c r="AO79" s="55"/>
      <c r="AP79" s="55"/>
      <c r="AQ79" s="55"/>
      <c r="AR79" s="55"/>
      <c r="AS79" s="61"/>
      <c r="AT79" s="55"/>
      <c r="AU79" s="55" t="s">
        <v>2240</v>
      </c>
      <c r="AV79" s="55" t="s">
        <v>692</v>
      </c>
      <c r="AW79" s="55"/>
      <c r="AX79" s="55"/>
      <c r="AY79" s="55"/>
      <c r="AZ79" s="55"/>
      <c r="BA79" s="55"/>
      <c r="BB79" s="56" t="s">
        <v>1356</v>
      </c>
      <c r="BC79" s="55" t="s">
        <v>2239</v>
      </c>
      <c r="BD79" s="55" t="s">
        <v>2075</v>
      </c>
      <c r="BE79" s="55" t="s">
        <v>2241</v>
      </c>
      <c r="BF79" s="55"/>
      <c r="BG79" s="55" t="s">
        <v>2242</v>
      </c>
      <c r="BH79" s="55" t="s">
        <v>2243</v>
      </c>
      <c r="BI79" s="55" t="s">
        <v>2244</v>
      </c>
    </row>
    <row r="80" spans="1:61">
      <c r="A80" s="12" t="s">
        <v>2237</v>
      </c>
      <c r="B80" s="12" t="s">
        <v>2238</v>
      </c>
      <c r="C80" s="12">
        <v>1587095101</v>
      </c>
      <c r="D80" s="12">
        <v>10113719</v>
      </c>
      <c r="E80" s="12"/>
      <c r="F80" s="12">
        <v>122145</v>
      </c>
      <c r="G80" s="12">
        <v>93211.12</v>
      </c>
      <c r="H80" s="12" t="s">
        <v>1268</v>
      </c>
      <c r="I80" s="12">
        <v>0</v>
      </c>
      <c r="J80" s="61"/>
      <c r="K80" s="61"/>
      <c r="L80" s="61"/>
      <c r="M80" s="55" t="s">
        <v>2245</v>
      </c>
      <c r="N80" s="61"/>
      <c r="O80" s="61"/>
      <c r="P80" s="61"/>
      <c r="Q80" s="55"/>
      <c r="R80" s="55"/>
      <c r="S80" s="55"/>
      <c r="T80" s="55" t="s">
        <v>1407</v>
      </c>
      <c r="U80" s="56" t="s">
        <v>1418</v>
      </c>
      <c r="V80" s="55" t="s">
        <v>1348</v>
      </c>
      <c r="W80" s="55" t="s">
        <v>2024</v>
      </c>
      <c r="X80" s="55" t="s">
        <v>2025</v>
      </c>
      <c r="Y80" s="12" t="s">
        <v>147</v>
      </c>
      <c r="Z80" s="55" t="s">
        <v>537</v>
      </c>
      <c r="AA80" s="55" t="s">
        <v>390</v>
      </c>
      <c r="AB80" s="55" t="s">
        <v>2246</v>
      </c>
      <c r="AC80" s="55" t="s">
        <v>147</v>
      </c>
      <c r="AD80" s="55"/>
      <c r="AE80" s="55">
        <v>520.34</v>
      </c>
      <c r="AF80" s="55">
        <v>0</v>
      </c>
      <c r="AG80" s="55" t="s">
        <v>538</v>
      </c>
      <c r="AH80" s="55" t="s">
        <v>538</v>
      </c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61"/>
      <c r="AT80" s="55"/>
      <c r="AU80" s="55" t="s">
        <v>2247</v>
      </c>
      <c r="AV80" s="55" t="s">
        <v>692</v>
      </c>
      <c r="AW80" s="55"/>
      <c r="AX80" s="55"/>
      <c r="AY80" s="55"/>
      <c r="AZ80" s="55"/>
      <c r="BA80" s="55"/>
      <c r="BB80" s="56" t="s">
        <v>1164</v>
      </c>
      <c r="BC80" s="55" t="s">
        <v>2248</v>
      </c>
      <c r="BD80" s="55" t="s">
        <v>2075</v>
      </c>
      <c r="BE80" s="55" t="s">
        <v>2241</v>
      </c>
      <c r="BF80" s="55"/>
      <c r="BG80" s="55" t="s">
        <v>2242</v>
      </c>
      <c r="BH80" s="55" t="s">
        <v>2243</v>
      </c>
      <c r="BI80" s="55" t="s">
        <v>2244</v>
      </c>
    </row>
    <row r="81" spans="1:61">
      <c r="A81" s="12" t="s">
        <v>2226</v>
      </c>
      <c r="B81" s="12" t="s">
        <v>2227</v>
      </c>
      <c r="C81" s="12">
        <v>18296966636</v>
      </c>
      <c r="D81" s="12">
        <v>10066096</v>
      </c>
      <c r="E81" s="12" t="s">
        <v>506</v>
      </c>
      <c r="F81" s="12">
        <v>3076500</v>
      </c>
      <c r="G81" s="12">
        <v>2343934.82</v>
      </c>
      <c r="H81" s="12" t="s">
        <v>1667</v>
      </c>
      <c r="I81" s="12"/>
      <c r="J81" s="61"/>
      <c r="K81" s="61"/>
      <c r="L81" s="61"/>
      <c r="M81" s="55" t="s">
        <v>2228</v>
      </c>
      <c r="N81" s="61"/>
      <c r="O81" s="61"/>
      <c r="P81" s="61"/>
      <c r="Q81" s="55"/>
      <c r="R81" s="55"/>
      <c r="S81" s="55"/>
      <c r="T81" s="55" t="s">
        <v>751</v>
      </c>
      <c r="U81" s="56" t="s">
        <v>2229</v>
      </c>
      <c r="V81" s="55" t="s">
        <v>1348</v>
      </c>
      <c r="W81" s="55" t="s">
        <v>2024</v>
      </c>
      <c r="X81" s="55" t="s">
        <v>2091</v>
      </c>
      <c r="Y81" s="12" t="s">
        <v>639</v>
      </c>
      <c r="Z81" s="55" t="s">
        <v>537</v>
      </c>
      <c r="AA81" s="55" t="s">
        <v>1666</v>
      </c>
      <c r="AB81" s="55" t="s">
        <v>641</v>
      </c>
      <c r="AC81" s="55" t="s">
        <v>2249</v>
      </c>
      <c r="AD81" s="55"/>
      <c r="AE81" s="55">
        <v>836</v>
      </c>
      <c r="AF81" s="55"/>
      <c r="AG81" s="55" t="s">
        <v>537</v>
      </c>
      <c r="AH81" s="55" t="s">
        <v>538</v>
      </c>
      <c r="AI81" s="55" t="s">
        <v>538</v>
      </c>
      <c r="AJ81" s="55"/>
      <c r="AK81" s="55"/>
      <c r="AL81" s="55"/>
      <c r="AM81" s="55"/>
      <c r="AN81" s="55"/>
      <c r="AO81" s="55"/>
      <c r="AP81" s="55"/>
      <c r="AQ81" s="55"/>
      <c r="AR81" s="55"/>
      <c r="AS81" s="61"/>
      <c r="AT81" s="55">
        <v>836</v>
      </c>
      <c r="AU81" s="55" t="s">
        <v>2250</v>
      </c>
      <c r="AV81" s="55" t="s">
        <v>692</v>
      </c>
      <c r="AW81" s="55"/>
      <c r="AX81" s="55"/>
      <c r="AY81" s="55"/>
      <c r="AZ81" s="55"/>
      <c r="BA81" s="55"/>
      <c r="BB81" s="56" t="s">
        <v>1164</v>
      </c>
      <c r="BC81" s="55" t="s">
        <v>2230</v>
      </c>
      <c r="BD81" s="55" t="s">
        <v>762</v>
      </c>
      <c r="BE81" s="55"/>
      <c r="BF81" s="55"/>
      <c r="BG81" s="55"/>
      <c r="BH81" s="55" t="s">
        <v>2231</v>
      </c>
      <c r="BI81" s="55" t="s">
        <v>2232</v>
      </c>
    </row>
    <row r="82" spans="1:61">
      <c r="A82" s="12" t="s">
        <v>683</v>
      </c>
      <c r="B82" s="12"/>
      <c r="C82" s="12"/>
      <c r="D82" s="12">
        <v>10403631</v>
      </c>
      <c r="E82" s="12" t="s">
        <v>518</v>
      </c>
      <c r="F82" s="12">
        <v>411550</v>
      </c>
      <c r="G82" s="12">
        <v>393030.22</v>
      </c>
      <c r="H82" s="12" t="s">
        <v>1203</v>
      </c>
      <c r="I82" s="12">
        <v>104.25</v>
      </c>
      <c r="J82" s="56" t="s">
        <v>507</v>
      </c>
      <c r="K82" s="61"/>
      <c r="L82" s="61" t="s">
        <v>684</v>
      </c>
      <c r="M82" s="55" t="s">
        <v>685</v>
      </c>
      <c r="N82" s="61"/>
      <c r="O82" s="61"/>
      <c r="P82" s="61"/>
      <c r="Q82" s="55"/>
      <c r="R82" s="55"/>
      <c r="S82" s="55"/>
      <c r="T82" s="55" t="s">
        <v>687</v>
      </c>
      <c r="U82" s="56" t="s">
        <v>688</v>
      </c>
      <c r="V82" s="55" t="s">
        <v>636</v>
      </c>
      <c r="W82" s="55" t="s">
        <v>637</v>
      </c>
      <c r="X82" s="55" t="s">
        <v>638</v>
      </c>
      <c r="Y82" s="12" t="s">
        <v>639</v>
      </c>
      <c r="Z82" s="55" t="s">
        <v>538</v>
      </c>
      <c r="AA82" s="55"/>
      <c r="AB82" s="55"/>
      <c r="AC82" s="55"/>
      <c r="AD82" s="55"/>
      <c r="AE82" s="55"/>
      <c r="AF82" s="55"/>
      <c r="AG82" s="55"/>
      <c r="AH82" s="55" t="s">
        <v>538</v>
      </c>
      <c r="AI82" s="55" t="s">
        <v>537</v>
      </c>
      <c r="AJ82" s="55">
        <v>437850</v>
      </c>
      <c r="AK82" s="55">
        <v>10000</v>
      </c>
      <c r="AL82" s="55"/>
      <c r="AM82" s="55"/>
      <c r="AN82" s="55"/>
      <c r="AO82" s="55" t="s">
        <v>689</v>
      </c>
      <c r="AP82" s="55"/>
      <c r="AQ82" s="55"/>
      <c r="AR82" s="55" t="s">
        <v>690</v>
      </c>
      <c r="AS82" s="61"/>
      <c r="AT82" s="55">
        <v>104.25</v>
      </c>
      <c r="AU82" s="55" t="s">
        <v>691</v>
      </c>
      <c r="AV82" s="55" t="s">
        <v>692</v>
      </c>
      <c r="AW82" s="55" t="s">
        <v>684</v>
      </c>
      <c r="AX82" s="55"/>
      <c r="AY82" s="55"/>
      <c r="AZ82" s="55"/>
      <c r="BA82" s="55"/>
      <c r="BB82" s="56" t="s">
        <v>507</v>
      </c>
      <c r="BC82" s="55" t="s">
        <v>685</v>
      </c>
      <c r="BD82" s="55" t="s">
        <v>693</v>
      </c>
      <c r="BE82" s="55" t="s">
        <v>694</v>
      </c>
      <c r="BF82" s="55"/>
      <c r="BG82" s="55" t="s">
        <v>695</v>
      </c>
      <c r="BH82" s="55" t="s">
        <v>696</v>
      </c>
      <c r="BI82" s="55" t="s">
        <v>697</v>
      </c>
    </row>
    <row r="83" spans="1:61">
      <c r="A83" s="12" t="s">
        <v>683</v>
      </c>
      <c r="B83" s="12"/>
      <c r="C83" s="12"/>
      <c r="D83" s="12">
        <v>10403632</v>
      </c>
      <c r="E83" s="12" t="s">
        <v>518</v>
      </c>
      <c r="F83" s="12">
        <v>411550</v>
      </c>
      <c r="G83" s="12">
        <v>393030.22</v>
      </c>
      <c r="H83" s="12" t="s">
        <v>1204</v>
      </c>
      <c r="I83" s="12">
        <v>104.25</v>
      </c>
      <c r="J83" s="56" t="s">
        <v>507</v>
      </c>
      <c r="K83" s="61"/>
      <c r="L83" s="61" t="s">
        <v>684</v>
      </c>
      <c r="M83" s="55" t="s">
        <v>698</v>
      </c>
      <c r="N83" s="61"/>
      <c r="O83" s="61"/>
      <c r="P83" s="61"/>
      <c r="Q83" s="55"/>
      <c r="R83" s="55"/>
      <c r="S83" s="55"/>
      <c r="T83" s="55" t="s">
        <v>687</v>
      </c>
      <c r="U83" s="56" t="s">
        <v>688</v>
      </c>
      <c r="V83" s="55" t="s">
        <v>636</v>
      </c>
      <c r="W83" s="55" t="s">
        <v>637</v>
      </c>
      <c r="X83" s="55" t="s">
        <v>638</v>
      </c>
      <c r="Y83" s="12" t="s">
        <v>639</v>
      </c>
      <c r="Z83" s="55" t="s">
        <v>538</v>
      </c>
      <c r="AA83" s="55"/>
      <c r="AB83" s="55"/>
      <c r="AC83" s="55"/>
      <c r="AD83" s="55"/>
      <c r="AE83" s="55"/>
      <c r="AF83" s="55"/>
      <c r="AG83" s="55"/>
      <c r="AH83" s="55" t="s">
        <v>538</v>
      </c>
      <c r="AI83" s="55" t="s">
        <v>537</v>
      </c>
      <c r="AJ83" s="55">
        <v>437850</v>
      </c>
      <c r="AK83" s="55">
        <v>10000</v>
      </c>
      <c r="AL83" s="55"/>
      <c r="AM83" s="55"/>
      <c r="AN83" s="55"/>
      <c r="AO83" s="55" t="s">
        <v>689</v>
      </c>
      <c r="AP83" s="55"/>
      <c r="AQ83" s="55"/>
      <c r="AR83" s="55"/>
      <c r="AS83" s="61"/>
      <c r="AT83" s="55">
        <v>104.25</v>
      </c>
      <c r="AU83" s="55" t="s">
        <v>691</v>
      </c>
      <c r="AV83" s="55" t="s">
        <v>692</v>
      </c>
      <c r="AW83" s="55" t="s">
        <v>684</v>
      </c>
      <c r="AX83" s="55"/>
      <c r="AY83" s="55"/>
      <c r="AZ83" s="55"/>
      <c r="BA83" s="55"/>
      <c r="BB83" s="56" t="s">
        <v>507</v>
      </c>
      <c r="BC83" s="55" t="s">
        <v>698</v>
      </c>
      <c r="BD83" s="55" t="s">
        <v>699</v>
      </c>
      <c r="BE83" s="55" t="s">
        <v>694</v>
      </c>
      <c r="BF83" s="55"/>
      <c r="BG83" s="55" t="s">
        <v>695</v>
      </c>
      <c r="BH83" s="55" t="s">
        <v>696</v>
      </c>
      <c r="BI83" s="55" t="s">
        <v>697</v>
      </c>
    </row>
    <row r="84" spans="1:61">
      <c r="A84" s="12" t="s">
        <v>2202</v>
      </c>
      <c r="B84" s="12" t="s">
        <v>2203</v>
      </c>
      <c r="C84" s="12">
        <v>13871947411</v>
      </c>
      <c r="D84" s="12">
        <v>10069841</v>
      </c>
      <c r="E84" s="12" t="s">
        <v>506</v>
      </c>
      <c r="F84" s="12">
        <v>8433125</v>
      </c>
      <c r="G84" s="12">
        <v>5424840.95</v>
      </c>
      <c r="H84" s="12" t="s">
        <v>1164</v>
      </c>
      <c r="I84" s="12">
        <v>669.67</v>
      </c>
      <c r="J84" s="61"/>
      <c r="K84" s="61"/>
      <c r="L84" s="61"/>
      <c r="M84" s="55" t="s">
        <v>2251</v>
      </c>
      <c r="N84" s="61"/>
      <c r="O84" s="61"/>
      <c r="P84" s="61"/>
      <c r="Q84" s="55"/>
      <c r="R84" s="55"/>
      <c r="S84" s="55"/>
      <c r="T84" s="55" t="s">
        <v>1407</v>
      </c>
      <c r="U84" s="56" t="s">
        <v>1413</v>
      </c>
      <c r="V84" s="55" t="s">
        <v>1348</v>
      </c>
      <c r="W84" s="55" t="s">
        <v>2024</v>
      </c>
      <c r="X84" s="55" t="s">
        <v>2091</v>
      </c>
      <c r="Y84" s="12" t="s">
        <v>639</v>
      </c>
      <c r="Z84" s="55" t="s">
        <v>537</v>
      </c>
      <c r="AA84" s="55" t="s">
        <v>1414</v>
      </c>
      <c r="AB84" s="55" t="s">
        <v>641</v>
      </c>
      <c r="AC84" s="55" t="s">
        <v>147</v>
      </c>
      <c r="AD84" s="69">
        <v>60409</v>
      </c>
      <c r="AE84" s="55">
        <v>17935.05</v>
      </c>
      <c r="AF84" s="55"/>
      <c r="AG84" s="55" t="s">
        <v>537</v>
      </c>
      <c r="AH84" s="55" t="s">
        <v>537</v>
      </c>
      <c r="AI84" s="55"/>
      <c r="AJ84" s="55"/>
      <c r="AK84" s="55"/>
      <c r="AL84" s="55"/>
      <c r="AM84" s="55"/>
      <c r="AN84" s="55"/>
      <c r="AO84" s="55"/>
      <c r="AP84" s="55"/>
      <c r="AQ84" s="55"/>
      <c r="AR84" s="55"/>
      <c r="AS84" s="61"/>
      <c r="AT84" s="55"/>
      <c r="AU84" s="55" t="s">
        <v>2205</v>
      </c>
      <c r="AV84" s="55" t="s">
        <v>675</v>
      </c>
      <c r="AW84" s="55" t="s">
        <v>2206</v>
      </c>
      <c r="AX84" s="55"/>
      <c r="AY84" s="55">
        <v>17935.05</v>
      </c>
      <c r="AZ84" s="55"/>
      <c r="BA84" s="55"/>
      <c r="BB84" s="56" t="s">
        <v>1164</v>
      </c>
      <c r="BC84" s="55" t="s">
        <v>2251</v>
      </c>
      <c r="BD84" s="55" t="s">
        <v>2075</v>
      </c>
      <c r="BE84" s="55" t="s">
        <v>2207</v>
      </c>
      <c r="BF84" s="55"/>
      <c r="BG84" s="55" t="s">
        <v>2208</v>
      </c>
      <c r="BH84" s="55" t="s">
        <v>2209</v>
      </c>
      <c r="BI84" s="55" t="s">
        <v>2210</v>
      </c>
    </row>
    <row r="85" spans="1:61">
      <c r="A85" s="12" t="s">
        <v>2005</v>
      </c>
      <c r="B85" s="12" t="s">
        <v>2006</v>
      </c>
      <c r="C85" s="12">
        <v>18537679267</v>
      </c>
      <c r="D85" s="12">
        <v>10017708</v>
      </c>
      <c r="E85" s="12" t="s">
        <v>556</v>
      </c>
      <c r="F85" s="12">
        <v>10350</v>
      </c>
      <c r="G85" s="12">
        <v>2382.23</v>
      </c>
      <c r="H85" s="12" t="s">
        <v>1379</v>
      </c>
      <c r="I85" s="12"/>
      <c r="J85" s="61"/>
      <c r="K85" s="61"/>
      <c r="L85" s="61"/>
      <c r="M85" s="55" t="s">
        <v>2007</v>
      </c>
      <c r="N85" s="61"/>
      <c r="O85" s="61"/>
      <c r="P85" s="61"/>
      <c r="Q85" s="55"/>
      <c r="R85" s="55"/>
      <c r="S85" s="55"/>
      <c r="T85" s="55" t="s">
        <v>1328</v>
      </c>
      <c r="U85" s="56" t="s">
        <v>1369</v>
      </c>
      <c r="V85" s="55" t="s">
        <v>636</v>
      </c>
      <c r="W85" s="55" t="s">
        <v>637</v>
      </c>
      <c r="X85" s="55" t="s">
        <v>672</v>
      </c>
      <c r="Y85" s="12" t="s">
        <v>1386</v>
      </c>
      <c r="Z85" s="55" t="s">
        <v>538</v>
      </c>
      <c r="AA85" s="55"/>
      <c r="AB85" s="55"/>
      <c r="AC85" s="55"/>
      <c r="AD85" s="55"/>
      <c r="AE85" s="55"/>
      <c r="AF85" s="55"/>
      <c r="AG85" s="55"/>
      <c r="AH85" s="55" t="s">
        <v>538</v>
      </c>
      <c r="AI85" s="55" t="s">
        <v>538</v>
      </c>
      <c r="AJ85" s="55"/>
      <c r="AK85" s="55"/>
      <c r="AL85" s="55"/>
      <c r="AM85" s="55"/>
      <c r="AN85" s="55"/>
      <c r="AO85" s="55"/>
      <c r="AP85" s="55"/>
      <c r="AQ85" s="55"/>
      <c r="AR85" s="55"/>
      <c r="AS85" s="61"/>
      <c r="AT85" s="55"/>
      <c r="AU85" s="55" t="s">
        <v>2009</v>
      </c>
      <c r="AV85" s="55" t="s">
        <v>2010</v>
      </c>
      <c r="AW85" s="55" t="s">
        <v>2011</v>
      </c>
      <c r="AX85" s="55"/>
      <c r="AY85" s="55"/>
      <c r="AZ85" s="55"/>
      <c r="BA85" s="55"/>
      <c r="BB85" s="56" t="s">
        <v>1356</v>
      </c>
      <c r="BC85" s="55" t="s">
        <v>2252</v>
      </c>
      <c r="BD85" s="55" t="s">
        <v>2012</v>
      </c>
      <c r="BE85" s="55" t="s">
        <v>2013</v>
      </c>
      <c r="BF85" s="55"/>
      <c r="BG85" s="55" t="s">
        <v>2014</v>
      </c>
      <c r="BH85" s="55" t="s">
        <v>2015</v>
      </c>
      <c r="BI85" s="55" t="s">
        <v>2016</v>
      </c>
    </row>
    <row r="86" spans="1:61">
      <c r="A86" s="12" t="s">
        <v>2005</v>
      </c>
      <c r="B86" s="12" t="s">
        <v>2006</v>
      </c>
      <c r="C86" s="12">
        <v>18537679267</v>
      </c>
      <c r="D86" s="12">
        <v>10017709</v>
      </c>
      <c r="E86" s="12" t="s">
        <v>556</v>
      </c>
      <c r="F86" s="12">
        <v>383000</v>
      </c>
      <c r="G86" s="12">
        <v>97389.37</v>
      </c>
      <c r="H86" s="12" t="s">
        <v>1378</v>
      </c>
      <c r="I86" s="12"/>
      <c r="J86" s="61"/>
      <c r="K86" s="61"/>
      <c r="L86" s="61"/>
      <c r="M86" s="55" t="s">
        <v>2007</v>
      </c>
      <c r="N86" s="61"/>
      <c r="O86" s="61"/>
      <c r="P86" s="61"/>
      <c r="Q86" s="55"/>
      <c r="R86" s="55"/>
      <c r="S86" s="55"/>
      <c r="T86" s="55" t="s">
        <v>1328</v>
      </c>
      <c r="U86" s="56" t="s">
        <v>1369</v>
      </c>
      <c r="V86" s="55" t="s">
        <v>636</v>
      </c>
      <c r="W86" s="55" t="s">
        <v>2008</v>
      </c>
      <c r="X86" s="55" t="s">
        <v>1723</v>
      </c>
      <c r="Y86" s="12" t="s">
        <v>639</v>
      </c>
      <c r="Z86" s="55" t="s">
        <v>538</v>
      </c>
      <c r="AA86" s="55"/>
      <c r="AB86" s="55"/>
      <c r="AC86" s="55"/>
      <c r="AD86" s="55"/>
      <c r="AE86" s="55"/>
      <c r="AF86" s="55"/>
      <c r="AG86" s="55"/>
      <c r="AH86" s="55" t="s">
        <v>538</v>
      </c>
      <c r="AI86" s="55" t="s">
        <v>538</v>
      </c>
      <c r="AJ86" s="55"/>
      <c r="AK86" s="55"/>
      <c r="AL86" s="55"/>
      <c r="AM86" s="55"/>
      <c r="AN86" s="55"/>
      <c r="AO86" s="55"/>
      <c r="AP86" s="55"/>
      <c r="AQ86" s="55"/>
      <c r="AR86" s="55"/>
      <c r="AS86" s="61"/>
      <c r="AT86" s="55"/>
      <c r="AU86" s="55" t="s">
        <v>2009</v>
      </c>
      <c r="AV86" s="55" t="s">
        <v>2010</v>
      </c>
      <c r="AW86" s="55" t="s">
        <v>2011</v>
      </c>
      <c r="AX86" s="55"/>
      <c r="AY86" s="55"/>
      <c r="AZ86" s="55"/>
      <c r="BA86" s="55"/>
      <c r="BB86" s="56" t="s">
        <v>1356</v>
      </c>
      <c r="BC86" s="55" t="s">
        <v>2252</v>
      </c>
      <c r="BD86" s="55" t="s">
        <v>2012</v>
      </c>
      <c r="BE86" s="55" t="s">
        <v>2013</v>
      </c>
      <c r="BF86" s="55"/>
      <c r="BG86" s="55" t="s">
        <v>2014</v>
      </c>
      <c r="BH86" s="55" t="s">
        <v>2015</v>
      </c>
      <c r="BI86" s="55" t="s">
        <v>2016</v>
      </c>
    </row>
    <row r="87" spans="1:61">
      <c r="A87" s="12" t="s">
        <v>2005</v>
      </c>
      <c r="B87" s="12" t="s">
        <v>2253</v>
      </c>
      <c r="C87" s="12">
        <v>13383973955</v>
      </c>
      <c r="D87" s="12">
        <v>10017591</v>
      </c>
      <c r="E87" s="12" t="s">
        <v>556</v>
      </c>
      <c r="F87" s="12">
        <v>449234.9</v>
      </c>
      <c r="G87" s="12">
        <v>129154.58</v>
      </c>
      <c r="H87" s="12" t="s">
        <v>1372</v>
      </c>
      <c r="I87" s="12"/>
      <c r="J87" s="61"/>
      <c r="K87" s="61"/>
      <c r="L87" s="61"/>
      <c r="M87" s="55" t="s">
        <v>2254</v>
      </c>
      <c r="N87" s="61"/>
      <c r="O87" s="61"/>
      <c r="P87" s="61"/>
      <c r="Q87" s="55"/>
      <c r="R87" s="55"/>
      <c r="S87" s="55"/>
      <c r="T87" s="55" t="s">
        <v>1328</v>
      </c>
      <c r="U87" s="56" t="s">
        <v>1369</v>
      </c>
      <c r="V87" s="55" t="s">
        <v>636</v>
      </c>
      <c r="W87" s="55" t="s">
        <v>637</v>
      </c>
      <c r="X87" s="55" t="s">
        <v>1990</v>
      </c>
      <c r="Y87" s="12" t="s">
        <v>2083</v>
      </c>
      <c r="Z87" s="55" t="s">
        <v>538</v>
      </c>
      <c r="AA87" s="55"/>
      <c r="AB87" s="55"/>
      <c r="AC87" s="55"/>
      <c r="AD87" s="55"/>
      <c r="AE87" s="55"/>
      <c r="AF87" s="55"/>
      <c r="AG87" s="55"/>
      <c r="AH87" s="55" t="s">
        <v>538</v>
      </c>
      <c r="AI87" s="55" t="s">
        <v>538</v>
      </c>
      <c r="AJ87" s="55"/>
      <c r="AK87" s="55"/>
      <c r="AL87" s="55"/>
      <c r="AM87" s="55"/>
      <c r="AN87" s="55"/>
      <c r="AO87" s="55"/>
      <c r="AP87" s="55"/>
      <c r="AQ87" s="55"/>
      <c r="AR87" s="55"/>
      <c r="AS87" s="61"/>
      <c r="AT87" s="55"/>
      <c r="AU87" s="55" t="s">
        <v>2009</v>
      </c>
      <c r="AV87" s="55" t="s">
        <v>2010</v>
      </c>
      <c r="AW87" s="55" t="s">
        <v>2011</v>
      </c>
      <c r="AX87" s="55"/>
      <c r="AY87" s="55"/>
      <c r="AZ87" s="55"/>
      <c r="BA87" s="55"/>
      <c r="BB87" s="56" t="s">
        <v>1356</v>
      </c>
      <c r="BC87" s="55" t="s">
        <v>2255</v>
      </c>
      <c r="BD87" s="55" t="s">
        <v>2012</v>
      </c>
      <c r="BE87" s="55" t="s">
        <v>2013</v>
      </c>
      <c r="BF87" s="55"/>
      <c r="BG87" s="55" t="s">
        <v>2014</v>
      </c>
      <c r="BH87" s="55" t="s">
        <v>2015</v>
      </c>
      <c r="BI87" s="55" t="s">
        <v>2016</v>
      </c>
    </row>
    <row r="88" spans="1:61">
      <c r="A88" s="12" t="s">
        <v>2005</v>
      </c>
      <c r="B88" s="12" t="s">
        <v>2006</v>
      </c>
      <c r="C88" s="12">
        <v>18537679267</v>
      </c>
      <c r="D88" s="12">
        <v>10245851</v>
      </c>
      <c r="E88" s="12" t="s">
        <v>2256</v>
      </c>
      <c r="F88" s="12">
        <v>2316214.89</v>
      </c>
      <c r="G88" s="12">
        <v>2239007.69</v>
      </c>
      <c r="H88" s="12" t="s">
        <v>1371</v>
      </c>
      <c r="I88" s="12"/>
      <c r="J88" s="61"/>
      <c r="K88" s="61"/>
      <c r="L88" s="61"/>
      <c r="M88" s="55" t="s">
        <v>2257</v>
      </c>
      <c r="N88" s="61"/>
      <c r="O88" s="61"/>
      <c r="P88" s="61"/>
      <c r="Q88" s="55"/>
      <c r="R88" s="55"/>
      <c r="S88" s="55"/>
      <c r="T88" s="55" t="s">
        <v>1328</v>
      </c>
      <c r="U88" s="56" t="s">
        <v>1369</v>
      </c>
      <c r="V88" s="55" t="s">
        <v>1348</v>
      </c>
      <c r="W88" s="55" t="s">
        <v>2024</v>
      </c>
      <c r="X88" s="55" t="s">
        <v>2091</v>
      </c>
      <c r="Y88" s="12" t="s">
        <v>639</v>
      </c>
      <c r="Z88" s="55" t="s">
        <v>537</v>
      </c>
      <c r="AA88" s="55" t="s">
        <v>2258</v>
      </c>
      <c r="AB88" s="55"/>
      <c r="AC88" s="55" t="s">
        <v>662</v>
      </c>
      <c r="AD88" s="55"/>
      <c r="AE88" s="55"/>
      <c r="AF88" s="55"/>
      <c r="AG88" s="55" t="s">
        <v>537</v>
      </c>
      <c r="AH88" s="55" t="s">
        <v>537</v>
      </c>
      <c r="AI88" s="55" t="s">
        <v>538</v>
      </c>
      <c r="AJ88" s="55"/>
      <c r="AK88" s="55"/>
      <c r="AL88" s="55"/>
      <c r="AM88" s="55"/>
      <c r="AN88" s="55"/>
      <c r="AO88" s="55"/>
      <c r="AP88" s="55"/>
      <c r="AQ88" s="55"/>
      <c r="AR88" s="55"/>
      <c r="AS88" s="61"/>
      <c r="AT88" s="55"/>
      <c r="AU88" s="55" t="s">
        <v>2009</v>
      </c>
      <c r="AV88" s="55" t="s">
        <v>2010</v>
      </c>
      <c r="AW88" s="55" t="s">
        <v>2011</v>
      </c>
      <c r="AX88" s="55"/>
      <c r="AY88" s="55"/>
      <c r="AZ88" s="55"/>
      <c r="BA88" s="55"/>
      <c r="BB88" s="56" t="s">
        <v>1164</v>
      </c>
      <c r="BC88" s="55" t="s">
        <v>2259</v>
      </c>
      <c r="BD88" s="55" t="s">
        <v>2012</v>
      </c>
      <c r="BE88" s="55" t="s">
        <v>2013</v>
      </c>
      <c r="BF88" s="55"/>
      <c r="BG88" s="55" t="s">
        <v>2014</v>
      </c>
      <c r="BH88" s="55" t="s">
        <v>2015</v>
      </c>
      <c r="BI88" s="55" t="s">
        <v>2016</v>
      </c>
    </row>
    <row r="89" spans="1:61">
      <c r="A89" s="12" t="s">
        <v>631</v>
      </c>
      <c r="B89" s="12" t="s">
        <v>574</v>
      </c>
      <c r="C89" s="12">
        <v>13364232028</v>
      </c>
      <c r="D89" s="12">
        <v>10217034</v>
      </c>
      <c r="E89" s="12" t="s">
        <v>518</v>
      </c>
      <c r="F89" s="12">
        <v>1591536.73</v>
      </c>
      <c r="G89" s="12">
        <v>1340869.71</v>
      </c>
      <c r="H89" s="12" t="s">
        <v>1533</v>
      </c>
      <c r="I89" s="12">
        <v>201.31</v>
      </c>
      <c r="J89" s="56" t="s">
        <v>507</v>
      </c>
      <c r="K89" s="61"/>
      <c r="L89" s="61" t="s">
        <v>632</v>
      </c>
      <c r="M89" s="55" t="s">
        <v>700</v>
      </c>
      <c r="N89" s="61"/>
      <c r="O89" s="61"/>
      <c r="P89" s="61"/>
      <c r="Q89" s="55"/>
      <c r="R89" s="55"/>
      <c r="S89" s="55"/>
      <c r="T89" s="55" t="s">
        <v>634</v>
      </c>
      <c r="U89" s="56" t="s">
        <v>635</v>
      </c>
      <c r="V89" s="55" t="s">
        <v>636</v>
      </c>
      <c r="W89" s="55" t="s">
        <v>637</v>
      </c>
      <c r="X89" s="55" t="s">
        <v>638</v>
      </c>
      <c r="Y89" s="12" t="s">
        <v>639</v>
      </c>
      <c r="Z89" s="55" t="s">
        <v>538</v>
      </c>
      <c r="AA89" s="55" t="s">
        <v>640</v>
      </c>
      <c r="AB89" s="55" t="s">
        <v>641</v>
      </c>
      <c r="AC89" s="55" t="s">
        <v>642</v>
      </c>
      <c r="AD89" s="55"/>
      <c r="AE89" s="55"/>
      <c r="AF89" s="55"/>
      <c r="AG89" s="55" t="s">
        <v>537</v>
      </c>
      <c r="AH89" s="55" t="s">
        <v>538</v>
      </c>
      <c r="AI89" s="55"/>
      <c r="AJ89" s="55">
        <v>1006550</v>
      </c>
      <c r="AK89" s="55"/>
      <c r="AL89" s="55"/>
      <c r="AM89" s="55"/>
      <c r="AN89" s="55"/>
      <c r="AO89" s="55"/>
      <c r="AP89" s="55"/>
      <c r="AQ89" s="55"/>
      <c r="AR89" s="55"/>
      <c r="AS89" s="61"/>
      <c r="AT89" s="55">
        <v>201.31</v>
      </c>
      <c r="AU89" s="55" t="s">
        <v>643</v>
      </c>
      <c r="AV89" s="55" t="s">
        <v>644</v>
      </c>
      <c r="AW89" s="55" t="s">
        <v>632</v>
      </c>
      <c r="AX89" s="55"/>
      <c r="AY89" s="55"/>
      <c r="AZ89" s="55"/>
      <c r="BA89" s="55"/>
      <c r="BB89" s="56" t="s">
        <v>507</v>
      </c>
      <c r="BC89" s="55" t="s">
        <v>701</v>
      </c>
      <c r="BD89" s="55" t="s">
        <v>543</v>
      </c>
      <c r="BE89" s="55" t="s">
        <v>646</v>
      </c>
      <c r="BF89" s="55"/>
      <c r="BG89" s="55" t="s">
        <v>647</v>
      </c>
      <c r="BH89" s="55" t="s">
        <v>648</v>
      </c>
      <c r="BI89" s="55" t="s">
        <v>649</v>
      </c>
    </row>
    <row r="90" spans="1:61">
      <c r="A90" s="12" t="s">
        <v>2005</v>
      </c>
      <c r="B90" s="12" t="s">
        <v>2006</v>
      </c>
      <c r="C90" s="12">
        <v>18537679267</v>
      </c>
      <c r="D90" s="12">
        <v>10017580</v>
      </c>
      <c r="E90" s="12" t="s">
        <v>2256</v>
      </c>
      <c r="F90" s="12">
        <v>1150708.65</v>
      </c>
      <c r="G90" s="12">
        <v>990083.96</v>
      </c>
      <c r="H90" s="12" t="s">
        <v>1371</v>
      </c>
      <c r="I90" s="12"/>
      <c r="J90" s="61"/>
      <c r="K90" s="61"/>
      <c r="L90" s="61"/>
      <c r="M90" s="55" t="s">
        <v>2260</v>
      </c>
      <c r="N90" s="61"/>
      <c r="O90" s="61"/>
      <c r="P90" s="61"/>
      <c r="Q90" s="55"/>
      <c r="R90" s="55"/>
      <c r="S90" s="55"/>
      <c r="T90" s="55" t="s">
        <v>1328</v>
      </c>
      <c r="U90" s="56" t="s">
        <v>1369</v>
      </c>
      <c r="V90" s="55" t="s">
        <v>1348</v>
      </c>
      <c r="W90" s="55" t="s">
        <v>2024</v>
      </c>
      <c r="X90" s="55" t="s">
        <v>2091</v>
      </c>
      <c r="Y90" s="12" t="s">
        <v>639</v>
      </c>
      <c r="Z90" s="55" t="s">
        <v>537</v>
      </c>
      <c r="AA90" s="55" t="s">
        <v>2258</v>
      </c>
      <c r="AB90" s="55"/>
      <c r="AC90" s="55" t="s">
        <v>662</v>
      </c>
      <c r="AD90" s="55"/>
      <c r="AE90" s="55">
        <v>4686.48</v>
      </c>
      <c r="AF90" s="55"/>
      <c r="AG90" s="55" t="s">
        <v>537</v>
      </c>
      <c r="AH90" s="55" t="s">
        <v>538</v>
      </c>
      <c r="AI90" s="55" t="s">
        <v>538</v>
      </c>
      <c r="AJ90" s="55"/>
      <c r="AK90" s="55"/>
      <c r="AL90" s="55"/>
      <c r="AM90" s="55"/>
      <c r="AN90" s="55"/>
      <c r="AO90" s="55"/>
      <c r="AP90" s="55"/>
      <c r="AQ90" s="55"/>
      <c r="AR90" s="55"/>
      <c r="AS90" s="61"/>
      <c r="AT90" s="55"/>
      <c r="AU90" s="55" t="s">
        <v>2009</v>
      </c>
      <c r="AV90" s="55" t="s">
        <v>2010</v>
      </c>
      <c r="AW90" s="55" t="s">
        <v>2011</v>
      </c>
      <c r="AX90" s="55"/>
      <c r="AY90" s="55"/>
      <c r="AZ90" s="55"/>
      <c r="BA90" s="55"/>
      <c r="BB90" s="56" t="s">
        <v>1164</v>
      </c>
      <c r="BC90" s="55" t="s">
        <v>2261</v>
      </c>
      <c r="BD90" s="55" t="s">
        <v>2012</v>
      </c>
      <c r="BE90" s="55" t="s">
        <v>2013</v>
      </c>
      <c r="BF90" s="55"/>
      <c r="BG90" s="55" t="s">
        <v>2014</v>
      </c>
      <c r="BH90" s="55" t="s">
        <v>2015</v>
      </c>
      <c r="BI90" s="55" t="s">
        <v>2016</v>
      </c>
    </row>
    <row r="91" spans="1:61">
      <c r="A91" s="12" t="s">
        <v>2005</v>
      </c>
      <c r="B91" s="12" t="s">
        <v>2006</v>
      </c>
      <c r="C91" s="12">
        <v>18537679267</v>
      </c>
      <c r="D91" s="12">
        <v>10017581</v>
      </c>
      <c r="E91" s="12" t="s">
        <v>556</v>
      </c>
      <c r="F91" s="12">
        <v>1046378.22</v>
      </c>
      <c r="G91" s="12">
        <v>368452.1</v>
      </c>
      <c r="H91" s="12" t="s">
        <v>1374</v>
      </c>
      <c r="I91" s="12"/>
      <c r="J91" s="61"/>
      <c r="K91" s="61"/>
      <c r="L91" s="61"/>
      <c r="M91" s="55" t="s">
        <v>2007</v>
      </c>
      <c r="N91" s="61"/>
      <c r="O91" s="61"/>
      <c r="P91" s="61"/>
      <c r="Q91" s="55"/>
      <c r="R91" s="55"/>
      <c r="S91" s="55"/>
      <c r="T91" s="55" t="s">
        <v>1328</v>
      </c>
      <c r="U91" s="56" t="s">
        <v>1369</v>
      </c>
      <c r="V91" s="55" t="s">
        <v>636</v>
      </c>
      <c r="W91" s="55" t="s">
        <v>2008</v>
      </c>
      <c r="X91" s="55" t="s">
        <v>1724</v>
      </c>
      <c r="Y91" s="12" t="s">
        <v>639</v>
      </c>
      <c r="Z91" s="55" t="s">
        <v>538</v>
      </c>
      <c r="AA91" s="55"/>
      <c r="AB91" s="55"/>
      <c r="AC91" s="55"/>
      <c r="AD91" s="55"/>
      <c r="AE91" s="55"/>
      <c r="AF91" s="55"/>
      <c r="AG91" s="55"/>
      <c r="AH91" s="55" t="s">
        <v>538</v>
      </c>
      <c r="AI91" s="55" t="s">
        <v>538</v>
      </c>
      <c r="AJ91" s="55"/>
      <c r="AK91" s="55"/>
      <c r="AL91" s="55"/>
      <c r="AM91" s="55"/>
      <c r="AN91" s="55"/>
      <c r="AO91" s="55"/>
      <c r="AP91" s="55"/>
      <c r="AQ91" s="55"/>
      <c r="AR91" s="55"/>
      <c r="AS91" s="61"/>
      <c r="AT91" s="55"/>
      <c r="AU91" s="55" t="s">
        <v>2009</v>
      </c>
      <c r="AV91" s="55" t="s">
        <v>2010</v>
      </c>
      <c r="AW91" s="55" t="s">
        <v>2011</v>
      </c>
      <c r="AX91" s="55"/>
      <c r="AY91" s="55"/>
      <c r="AZ91" s="55"/>
      <c r="BA91" s="55"/>
      <c r="BB91" s="56" t="s">
        <v>1356</v>
      </c>
      <c r="BC91" s="55" t="s">
        <v>2252</v>
      </c>
      <c r="BD91" s="55" t="s">
        <v>2012</v>
      </c>
      <c r="BE91" s="55" t="s">
        <v>2013</v>
      </c>
      <c r="BF91" s="55"/>
      <c r="BG91" s="55" t="s">
        <v>2014</v>
      </c>
      <c r="BH91" s="55" t="s">
        <v>2015</v>
      </c>
      <c r="BI91" s="55" t="s">
        <v>2016</v>
      </c>
    </row>
    <row r="92" spans="1:61">
      <c r="A92" s="12" t="s">
        <v>2005</v>
      </c>
      <c r="B92" s="12" t="s">
        <v>2006</v>
      </c>
      <c r="C92" s="12">
        <v>18537679267</v>
      </c>
      <c r="D92" s="12">
        <v>10017588</v>
      </c>
      <c r="E92" s="12" t="s">
        <v>556</v>
      </c>
      <c r="F92" s="12">
        <v>34245.55</v>
      </c>
      <c r="G92" s="12">
        <v>16623.18</v>
      </c>
      <c r="H92" s="12" t="s">
        <v>1372</v>
      </c>
      <c r="I92" s="12"/>
      <c r="J92" s="61"/>
      <c r="K92" s="61"/>
      <c r="L92" s="61"/>
      <c r="M92" s="55" t="s">
        <v>2007</v>
      </c>
      <c r="N92" s="61"/>
      <c r="O92" s="61"/>
      <c r="P92" s="61"/>
      <c r="Q92" s="55"/>
      <c r="R92" s="55"/>
      <c r="S92" s="55"/>
      <c r="T92" s="55" t="s">
        <v>1328</v>
      </c>
      <c r="U92" s="56" t="s">
        <v>1369</v>
      </c>
      <c r="V92" s="55" t="s">
        <v>636</v>
      </c>
      <c r="W92" s="55" t="s">
        <v>637</v>
      </c>
      <c r="X92" s="55" t="s">
        <v>1990</v>
      </c>
      <c r="Y92" s="12" t="s">
        <v>2083</v>
      </c>
      <c r="Z92" s="55" t="s">
        <v>538</v>
      </c>
      <c r="AA92" s="55"/>
      <c r="AB92" s="55"/>
      <c r="AC92" s="55"/>
      <c r="AD92" s="55"/>
      <c r="AE92" s="55"/>
      <c r="AF92" s="55"/>
      <c r="AG92" s="55"/>
      <c r="AH92" s="55" t="s">
        <v>538</v>
      </c>
      <c r="AI92" s="55" t="s">
        <v>538</v>
      </c>
      <c r="AJ92" s="55"/>
      <c r="AK92" s="55"/>
      <c r="AL92" s="55"/>
      <c r="AM92" s="55"/>
      <c r="AN92" s="55"/>
      <c r="AO92" s="55"/>
      <c r="AP92" s="55"/>
      <c r="AQ92" s="55"/>
      <c r="AR92" s="55"/>
      <c r="AS92" s="61"/>
      <c r="AT92" s="55"/>
      <c r="AU92" s="55" t="s">
        <v>2009</v>
      </c>
      <c r="AV92" s="55" t="s">
        <v>2010</v>
      </c>
      <c r="AW92" s="55" t="s">
        <v>2011</v>
      </c>
      <c r="AX92" s="55"/>
      <c r="AY92" s="55"/>
      <c r="AZ92" s="55"/>
      <c r="BA92" s="55"/>
      <c r="BB92" s="56" t="s">
        <v>1356</v>
      </c>
      <c r="BC92" s="55" t="s">
        <v>2252</v>
      </c>
      <c r="BD92" s="55" t="s">
        <v>2012</v>
      </c>
      <c r="BE92" s="55" t="s">
        <v>2013</v>
      </c>
      <c r="BF92" s="55"/>
      <c r="BG92" s="55" t="s">
        <v>2014</v>
      </c>
      <c r="BH92" s="55" t="s">
        <v>2015</v>
      </c>
      <c r="BI92" s="55" t="s">
        <v>2016</v>
      </c>
    </row>
    <row r="93" spans="1:61">
      <c r="A93" s="12" t="s">
        <v>2005</v>
      </c>
      <c r="B93" s="12" t="s">
        <v>2006</v>
      </c>
      <c r="C93" s="12">
        <v>18537679267</v>
      </c>
      <c r="D93" s="12">
        <v>10017584</v>
      </c>
      <c r="E93" s="12" t="s">
        <v>556</v>
      </c>
      <c r="F93" s="12">
        <v>5077.39</v>
      </c>
      <c r="G93" s="12">
        <v>1781.28</v>
      </c>
      <c r="H93" s="12" t="s">
        <v>1376</v>
      </c>
      <c r="I93" s="12"/>
      <c r="J93" s="61"/>
      <c r="K93" s="61"/>
      <c r="L93" s="61"/>
      <c r="M93" s="55" t="s">
        <v>2007</v>
      </c>
      <c r="N93" s="61"/>
      <c r="O93" s="61"/>
      <c r="P93" s="61"/>
      <c r="Q93" s="55"/>
      <c r="R93" s="55"/>
      <c r="S93" s="55"/>
      <c r="T93" s="55" t="s">
        <v>1328</v>
      </c>
      <c r="U93" s="56" t="s">
        <v>1369</v>
      </c>
      <c r="V93" s="55" t="s">
        <v>636</v>
      </c>
      <c r="W93" s="55" t="s">
        <v>637</v>
      </c>
      <c r="X93" s="55" t="s">
        <v>672</v>
      </c>
      <c r="Y93" s="12" t="s">
        <v>2262</v>
      </c>
      <c r="Z93" s="55" t="s">
        <v>538</v>
      </c>
      <c r="AA93" s="55"/>
      <c r="AB93" s="55"/>
      <c r="AC93" s="55"/>
      <c r="AD93" s="55"/>
      <c r="AE93" s="55"/>
      <c r="AF93" s="55"/>
      <c r="AG93" s="55"/>
      <c r="AH93" s="55" t="s">
        <v>538</v>
      </c>
      <c r="AI93" s="55" t="s">
        <v>538</v>
      </c>
      <c r="AJ93" s="55"/>
      <c r="AK93" s="55"/>
      <c r="AL93" s="55"/>
      <c r="AM93" s="55"/>
      <c r="AN93" s="55"/>
      <c r="AO93" s="55"/>
      <c r="AP93" s="55"/>
      <c r="AQ93" s="55"/>
      <c r="AR93" s="55"/>
      <c r="AS93" s="61"/>
      <c r="AT93" s="55"/>
      <c r="AU93" s="55" t="s">
        <v>2009</v>
      </c>
      <c r="AV93" s="55" t="s">
        <v>2010</v>
      </c>
      <c r="AW93" s="55" t="s">
        <v>2011</v>
      </c>
      <c r="AX93" s="55"/>
      <c r="AY93" s="55"/>
      <c r="AZ93" s="55"/>
      <c r="BA93" s="55"/>
      <c r="BB93" s="56" t="s">
        <v>1356</v>
      </c>
      <c r="BC93" s="55" t="s">
        <v>2252</v>
      </c>
      <c r="BD93" s="55" t="s">
        <v>2012</v>
      </c>
      <c r="BE93" s="55" t="s">
        <v>2013</v>
      </c>
      <c r="BF93" s="55"/>
      <c r="BG93" s="55" t="s">
        <v>2014</v>
      </c>
      <c r="BH93" s="55" t="s">
        <v>2015</v>
      </c>
      <c r="BI93" s="55" t="s">
        <v>2016</v>
      </c>
    </row>
    <row r="94" spans="1:61">
      <c r="A94" s="12" t="s">
        <v>2005</v>
      </c>
      <c r="B94" s="12" t="s">
        <v>2006</v>
      </c>
      <c r="C94" s="12">
        <v>18537679267</v>
      </c>
      <c r="D94" s="12">
        <v>10017585</v>
      </c>
      <c r="E94" s="12" t="s">
        <v>556</v>
      </c>
      <c r="F94" s="12">
        <v>151973.62</v>
      </c>
      <c r="G94" s="12">
        <v>53316.19</v>
      </c>
      <c r="H94" s="12" t="s">
        <v>1377</v>
      </c>
      <c r="I94" s="12"/>
      <c r="J94" s="61"/>
      <c r="K94" s="61"/>
      <c r="L94" s="61"/>
      <c r="M94" s="55" t="s">
        <v>2007</v>
      </c>
      <c r="N94" s="61"/>
      <c r="O94" s="61"/>
      <c r="P94" s="61"/>
      <c r="Q94" s="55"/>
      <c r="R94" s="55"/>
      <c r="S94" s="55"/>
      <c r="T94" s="55" t="s">
        <v>1328</v>
      </c>
      <c r="U94" s="56" t="s">
        <v>1369</v>
      </c>
      <c r="V94" s="55" t="s">
        <v>636</v>
      </c>
      <c r="W94" s="55" t="s">
        <v>637</v>
      </c>
      <c r="X94" s="55" t="s">
        <v>672</v>
      </c>
      <c r="Y94" s="12" t="s">
        <v>1386</v>
      </c>
      <c r="Z94" s="55" t="s">
        <v>538</v>
      </c>
      <c r="AA94" s="55"/>
      <c r="AB94" s="55"/>
      <c r="AC94" s="55"/>
      <c r="AD94" s="55"/>
      <c r="AE94" s="55"/>
      <c r="AF94" s="55"/>
      <c r="AG94" s="55"/>
      <c r="AH94" s="55" t="s">
        <v>538</v>
      </c>
      <c r="AI94" s="55" t="s">
        <v>538</v>
      </c>
      <c r="AJ94" s="55"/>
      <c r="AK94" s="55"/>
      <c r="AL94" s="55"/>
      <c r="AM94" s="55"/>
      <c r="AN94" s="55"/>
      <c r="AO94" s="55"/>
      <c r="AP94" s="55"/>
      <c r="AQ94" s="55"/>
      <c r="AR94" s="55"/>
      <c r="AS94" s="61"/>
      <c r="AT94" s="55"/>
      <c r="AU94" s="55" t="s">
        <v>2009</v>
      </c>
      <c r="AV94" s="55" t="s">
        <v>2010</v>
      </c>
      <c r="AW94" s="55" t="s">
        <v>2011</v>
      </c>
      <c r="AX94" s="55"/>
      <c r="AY94" s="55"/>
      <c r="AZ94" s="55"/>
      <c r="BA94" s="55"/>
      <c r="BB94" s="56" t="s">
        <v>1356</v>
      </c>
      <c r="BC94" s="55" t="s">
        <v>2252</v>
      </c>
      <c r="BD94" s="55" t="s">
        <v>2012</v>
      </c>
      <c r="BE94" s="55" t="s">
        <v>2013</v>
      </c>
      <c r="BF94" s="55"/>
      <c r="BG94" s="55" t="s">
        <v>2014</v>
      </c>
      <c r="BH94" s="55" t="s">
        <v>2015</v>
      </c>
      <c r="BI94" s="55" t="s">
        <v>2016</v>
      </c>
    </row>
    <row r="95" spans="1:61">
      <c r="A95" s="12" t="s">
        <v>2005</v>
      </c>
      <c r="B95" s="12" t="s">
        <v>2006</v>
      </c>
      <c r="C95" s="12">
        <v>18537679267</v>
      </c>
      <c r="D95" s="12">
        <v>10017710</v>
      </c>
      <c r="E95" s="12" t="s">
        <v>556</v>
      </c>
      <c r="F95" s="12">
        <v>76000</v>
      </c>
      <c r="G95" s="12">
        <v>19325.32</v>
      </c>
      <c r="H95" s="12" t="s">
        <v>1378</v>
      </c>
      <c r="I95" s="12"/>
      <c r="J95" s="61"/>
      <c r="K95" s="61"/>
      <c r="L95" s="61"/>
      <c r="M95" s="55" t="s">
        <v>2007</v>
      </c>
      <c r="N95" s="61"/>
      <c r="O95" s="61"/>
      <c r="P95" s="61"/>
      <c r="Q95" s="55"/>
      <c r="R95" s="55"/>
      <c r="S95" s="55"/>
      <c r="T95" s="55" t="s">
        <v>1328</v>
      </c>
      <c r="U95" s="56" t="s">
        <v>1369</v>
      </c>
      <c r="V95" s="55" t="s">
        <v>636</v>
      </c>
      <c r="W95" s="55" t="s">
        <v>2008</v>
      </c>
      <c r="X95" s="55" t="s">
        <v>1723</v>
      </c>
      <c r="Y95" s="12" t="s">
        <v>639</v>
      </c>
      <c r="Z95" s="55" t="s">
        <v>538</v>
      </c>
      <c r="AA95" s="55"/>
      <c r="AB95" s="55"/>
      <c r="AC95" s="55"/>
      <c r="AD95" s="55"/>
      <c r="AE95" s="55"/>
      <c r="AF95" s="55"/>
      <c r="AG95" s="55"/>
      <c r="AH95" s="55" t="s">
        <v>538</v>
      </c>
      <c r="AI95" s="55" t="s">
        <v>538</v>
      </c>
      <c r="AJ95" s="55"/>
      <c r="AK95" s="55"/>
      <c r="AL95" s="55"/>
      <c r="AM95" s="55"/>
      <c r="AN95" s="55"/>
      <c r="AO95" s="55"/>
      <c r="AP95" s="55"/>
      <c r="AQ95" s="55"/>
      <c r="AR95" s="55"/>
      <c r="AS95" s="61"/>
      <c r="AT95" s="55"/>
      <c r="AU95" s="55" t="s">
        <v>2009</v>
      </c>
      <c r="AV95" s="55" t="s">
        <v>2010</v>
      </c>
      <c r="AW95" s="55" t="s">
        <v>2011</v>
      </c>
      <c r="AX95" s="55"/>
      <c r="AY95" s="55"/>
      <c r="AZ95" s="55"/>
      <c r="BA95" s="55"/>
      <c r="BB95" s="56" t="s">
        <v>1356</v>
      </c>
      <c r="BC95" s="55" t="s">
        <v>2252</v>
      </c>
      <c r="BD95" s="55" t="s">
        <v>2012</v>
      </c>
      <c r="BE95" s="55" t="s">
        <v>2013</v>
      </c>
      <c r="BF95" s="55"/>
      <c r="BG95" s="55" t="s">
        <v>2014</v>
      </c>
      <c r="BH95" s="55" t="s">
        <v>2015</v>
      </c>
      <c r="BI95" s="55" t="s">
        <v>2016</v>
      </c>
    </row>
    <row r="96" spans="1:61">
      <c r="A96" s="12" t="s">
        <v>2005</v>
      </c>
      <c r="B96" s="12" t="s">
        <v>2253</v>
      </c>
      <c r="C96" s="12">
        <v>13383973955</v>
      </c>
      <c r="D96" s="12">
        <v>10017593</v>
      </c>
      <c r="E96" s="12" t="s">
        <v>556</v>
      </c>
      <c r="F96" s="12">
        <v>88370.81</v>
      </c>
      <c r="G96" s="12">
        <v>54931.33</v>
      </c>
      <c r="H96" s="12" t="s">
        <v>1378</v>
      </c>
      <c r="I96" s="12"/>
      <c r="J96" s="61"/>
      <c r="K96" s="61"/>
      <c r="L96" s="61"/>
      <c r="M96" s="55" t="s">
        <v>2263</v>
      </c>
      <c r="N96" s="61"/>
      <c r="O96" s="61"/>
      <c r="P96" s="61"/>
      <c r="Q96" s="55"/>
      <c r="R96" s="55"/>
      <c r="S96" s="55"/>
      <c r="T96" s="55" t="s">
        <v>1328</v>
      </c>
      <c r="U96" s="56" t="s">
        <v>1369</v>
      </c>
      <c r="V96" s="55" t="s">
        <v>636</v>
      </c>
      <c r="W96" s="55" t="s">
        <v>2008</v>
      </c>
      <c r="X96" s="55" t="s">
        <v>1723</v>
      </c>
      <c r="Y96" s="12" t="s">
        <v>639</v>
      </c>
      <c r="Z96" s="55" t="s">
        <v>538</v>
      </c>
      <c r="AA96" s="55"/>
      <c r="AB96" s="55"/>
      <c r="AC96" s="55"/>
      <c r="AD96" s="55"/>
      <c r="AE96" s="55"/>
      <c r="AF96" s="55"/>
      <c r="AG96" s="55"/>
      <c r="AH96" s="55" t="s">
        <v>538</v>
      </c>
      <c r="AI96" s="55" t="s">
        <v>538</v>
      </c>
      <c r="AJ96" s="55"/>
      <c r="AK96" s="55"/>
      <c r="AL96" s="55"/>
      <c r="AM96" s="55"/>
      <c r="AN96" s="55"/>
      <c r="AO96" s="55"/>
      <c r="AP96" s="55"/>
      <c r="AQ96" s="55"/>
      <c r="AR96" s="55"/>
      <c r="AS96" s="61"/>
      <c r="AT96" s="55"/>
      <c r="AU96" s="55" t="s">
        <v>2009</v>
      </c>
      <c r="AV96" s="55" t="s">
        <v>2010</v>
      </c>
      <c r="AW96" s="55" t="s">
        <v>2011</v>
      </c>
      <c r="AX96" s="55"/>
      <c r="AY96" s="55"/>
      <c r="AZ96" s="55"/>
      <c r="BA96" s="55"/>
      <c r="BB96" s="56" t="s">
        <v>1356</v>
      </c>
      <c r="BC96" s="55" t="s">
        <v>2264</v>
      </c>
      <c r="BD96" s="55" t="s">
        <v>2012</v>
      </c>
      <c r="BE96" s="55" t="s">
        <v>2013</v>
      </c>
      <c r="BF96" s="55"/>
      <c r="BG96" s="55" t="s">
        <v>2014</v>
      </c>
      <c r="BH96" s="55" t="s">
        <v>2015</v>
      </c>
      <c r="BI96" s="55" t="s">
        <v>2016</v>
      </c>
    </row>
    <row r="97" spans="1:61">
      <c r="A97" s="12" t="s">
        <v>2005</v>
      </c>
      <c r="B97" s="12" t="s">
        <v>2253</v>
      </c>
      <c r="C97" s="12">
        <v>13383973955</v>
      </c>
      <c r="D97" s="12">
        <v>10017594</v>
      </c>
      <c r="E97" s="12" t="s">
        <v>556</v>
      </c>
      <c r="F97" s="12">
        <v>2056645.25</v>
      </c>
      <c r="G97" s="12">
        <v>1258832.87</v>
      </c>
      <c r="H97" s="12" t="s">
        <v>1372</v>
      </c>
      <c r="I97" s="12"/>
      <c r="J97" s="61"/>
      <c r="K97" s="61"/>
      <c r="L97" s="61"/>
      <c r="M97" s="55" t="s">
        <v>2265</v>
      </c>
      <c r="N97" s="61"/>
      <c r="O97" s="61"/>
      <c r="P97" s="61"/>
      <c r="Q97" s="55"/>
      <c r="R97" s="55"/>
      <c r="S97" s="55"/>
      <c r="T97" s="55" t="s">
        <v>1328</v>
      </c>
      <c r="U97" s="56" t="s">
        <v>1369</v>
      </c>
      <c r="V97" s="55" t="s">
        <v>636</v>
      </c>
      <c r="W97" s="55" t="s">
        <v>637</v>
      </c>
      <c r="X97" s="55" t="s">
        <v>1990</v>
      </c>
      <c r="Y97" s="12" t="s">
        <v>2083</v>
      </c>
      <c r="Z97" s="55" t="s">
        <v>538</v>
      </c>
      <c r="AA97" s="55"/>
      <c r="AB97" s="55"/>
      <c r="AC97" s="55"/>
      <c r="AD97" s="55"/>
      <c r="AE97" s="55"/>
      <c r="AF97" s="55"/>
      <c r="AG97" s="55"/>
      <c r="AH97" s="55" t="s">
        <v>538</v>
      </c>
      <c r="AI97" s="55" t="s">
        <v>538</v>
      </c>
      <c r="AJ97" s="55"/>
      <c r="AK97" s="55"/>
      <c r="AL97" s="55"/>
      <c r="AM97" s="55"/>
      <c r="AN97" s="55"/>
      <c r="AO97" s="55"/>
      <c r="AP97" s="55"/>
      <c r="AQ97" s="55"/>
      <c r="AR97" s="55"/>
      <c r="AS97" s="61"/>
      <c r="AT97" s="55"/>
      <c r="AU97" s="55" t="s">
        <v>2009</v>
      </c>
      <c r="AV97" s="55" t="s">
        <v>2010</v>
      </c>
      <c r="AW97" s="55" t="s">
        <v>2011</v>
      </c>
      <c r="AX97" s="55"/>
      <c r="AY97" s="55"/>
      <c r="AZ97" s="55"/>
      <c r="BA97" s="55"/>
      <c r="BB97" s="56" t="s">
        <v>1356</v>
      </c>
      <c r="BC97" s="55" t="s">
        <v>2266</v>
      </c>
      <c r="BD97" s="55" t="s">
        <v>2012</v>
      </c>
      <c r="BE97" s="55" t="s">
        <v>2013</v>
      </c>
      <c r="BF97" s="55"/>
      <c r="BG97" s="55" t="s">
        <v>2014</v>
      </c>
      <c r="BH97" s="55" t="s">
        <v>2015</v>
      </c>
      <c r="BI97" s="55" t="s">
        <v>2016</v>
      </c>
    </row>
    <row r="98" spans="1:61">
      <c r="A98" s="12" t="s">
        <v>631</v>
      </c>
      <c r="B98" s="12" t="s">
        <v>574</v>
      </c>
      <c r="C98" s="12">
        <v>13364232028</v>
      </c>
      <c r="D98" s="12">
        <v>10217030</v>
      </c>
      <c r="E98" s="12" t="s">
        <v>518</v>
      </c>
      <c r="F98" s="12">
        <v>409256</v>
      </c>
      <c r="G98" s="12">
        <v>344798.18</v>
      </c>
      <c r="H98" s="12" t="s">
        <v>1529</v>
      </c>
      <c r="I98" s="12">
        <v>88.05</v>
      </c>
      <c r="J98" s="56" t="s">
        <v>507</v>
      </c>
      <c r="K98" s="61"/>
      <c r="L98" s="61" t="s">
        <v>632</v>
      </c>
      <c r="M98" s="55" t="s">
        <v>2267</v>
      </c>
      <c r="N98" s="61"/>
      <c r="O98" s="61"/>
      <c r="P98" s="61"/>
      <c r="Q98" s="55"/>
      <c r="R98" s="55"/>
      <c r="S98" s="55"/>
      <c r="T98" s="55" t="s">
        <v>634</v>
      </c>
      <c r="U98" s="56" t="s">
        <v>635</v>
      </c>
      <c r="V98" s="55" t="s">
        <v>636</v>
      </c>
      <c r="W98" s="55" t="s">
        <v>637</v>
      </c>
      <c r="X98" s="55" t="s">
        <v>638</v>
      </c>
      <c r="Y98" s="12" t="s">
        <v>639</v>
      </c>
      <c r="Z98" s="55" t="s">
        <v>538</v>
      </c>
      <c r="AA98" s="55" t="s">
        <v>640</v>
      </c>
      <c r="AB98" s="55" t="s">
        <v>641</v>
      </c>
      <c r="AC98" s="55" t="s">
        <v>642</v>
      </c>
      <c r="AD98" s="55"/>
      <c r="AE98" s="55"/>
      <c r="AF98" s="55"/>
      <c r="AG98" s="55" t="s">
        <v>537</v>
      </c>
      <c r="AH98" s="55" t="s">
        <v>538</v>
      </c>
      <c r="AI98" s="55"/>
      <c r="AJ98" s="55">
        <v>264150</v>
      </c>
      <c r="AK98" s="55"/>
      <c r="AL98" s="55"/>
      <c r="AM98" s="55"/>
      <c r="AN98" s="55"/>
      <c r="AO98" s="55"/>
      <c r="AP98" s="55"/>
      <c r="AQ98" s="55"/>
      <c r="AR98" s="55"/>
      <c r="AS98" s="61"/>
      <c r="AT98" s="55">
        <v>88.05</v>
      </c>
      <c r="AU98" s="55" t="s">
        <v>643</v>
      </c>
      <c r="AV98" s="55" t="s">
        <v>644</v>
      </c>
      <c r="AW98" s="55" t="s">
        <v>632</v>
      </c>
      <c r="AX98" s="55"/>
      <c r="AY98" s="55"/>
      <c r="AZ98" s="55"/>
      <c r="BA98" s="55"/>
      <c r="BB98" s="56" t="s">
        <v>507</v>
      </c>
      <c r="BC98" s="55" t="s">
        <v>703</v>
      </c>
      <c r="BD98" s="55" t="s">
        <v>543</v>
      </c>
      <c r="BE98" s="55" t="s">
        <v>646</v>
      </c>
      <c r="BF98" s="55"/>
      <c r="BG98" s="55" t="s">
        <v>647</v>
      </c>
      <c r="BH98" s="55" t="s">
        <v>648</v>
      </c>
      <c r="BI98" s="55" t="s">
        <v>649</v>
      </c>
    </row>
    <row r="99" spans="1:61">
      <c r="A99" s="12" t="s">
        <v>631</v>
      </c>
      <c r="B99" s="12" t="s">
        <v>574</v>
      </c>
      <c r="C99" s="12">
        <v>13364232028</v>
      </c>
      <c r="D99" s="12">
        <v>10217031</v>
      </c>
      <c r="E99" s="12" t="s">
        <v>518</v>
      </c>
      <c r="F99" s="12">
        <v>469901</v>
      </c>
      <c r="G99" s="12">
        <v>395891.6</v>
      </c>
      <c r="H99" s="12" t="s">
        <v>1530</v>
      </c>
      <c r="I99" s="12">
        <v>97.53</v>
      </c>
      <c r="J99" s="56" t="s">
        <v>507</v>
      </c>
      <c r="K99" s="61"/>
      <c r="L99" s="61" t="s">
        <v>632</v>
      </c>
      <c r="M99" s="55" t="s">
        <v>2268</v>
      </c>
      <c r="N99" s="61"/>
      <c r="O99" s="61"/>
      <c r="P99" s="61"/>
      <c r="Q99" s="55"/>
      <c r="R99" s="55"/>
      <c r="S99" s="55"/>
      <c r="T99" s="55" t="s">
        <v>634</v>
      </c>
      <c r="U99" s="56" t="s">
        <v>635</v>
      </c>
      <c r="V99" s="55" t="s">
        <v>636</v>
      </c>
      <c r="W99" s="55" t="s">
        <v>637</v>
      </c>
      <c r="X99" s="55" t="s">
        <v>638</v>
      </c>
      <c r="Y99" s="12" t="s">
        <v>639</v>
      </c>
      <c r="Z99" s="55" t="s">
        <v>538</v>
      </c>
      <c r="AA99" s="55" t="s">
        <v>640</v>
      </c>
      <c r="AB99" s="55" t="s">
        <v>641</v>
      </c>
      <c r="AC99" s="55" t="s">
        <v>642</v>
      </c>
      <c r="AD99" s="55"/>
      <c r="AE99" s="55"/>
      <c r="AF99" s="55"/>
      <c r="AG99" s="55" t="s">
        <v>537</v>
      </c>
      <c r="AH99" s="55" t="s">
        <v>538</v>
      </c>
      <c r="AI99" s="55"/>
      <c r="AJ99" s="55">
        <v>292590</v>
      </c>
      <c r="AK99" s="55"/>
      <c r="AL99" s="55"/>
      <c r="AM99" s="55"/>
      <c r="AN99" s="55"/>
      <c r="AO99" s="55"/>
      <c r="AP99" s="55"/>
      <c r="AQ99" s="55"/>
      <c r="AR99" s="55"/>
      <c r="AS99" s="61"/>
      <c r="AT99" s="55">
        <v>97.53</v>
      </c>
      <c r="AU99" s="55" t="s">
        <v>643</v>
      </c>
      <c r="AV99" s="55" t="s">
        <v>644</v>
      </c>
      <c r="AW99" s="55" t="s">
        <v>632</v>
      </c>
      <c r="AX99" s="55"/>
      <c r="AY99" s="55"/>
      <c r="AZ99" s="55"/>
      <c r="BA99" s="55"/>
      <c r="BB99" s="56" t="s">
        <v>507</v>
      </c>
      <c r="BC99" s="55" t="s">
        <v>705</v>
      </c>
      <c r="BD99" s="55" t="s">
        <v>543</v>
      </c>
      <c r="BE99" s="55" t="s">
        <v>646</v>
      </c>
      <c r="BF99" s="55"/>
      <c r="BG99" s="55" t="s">
        <v>647</v>
      </c>
      <c r="BH99" s="55" t="s">
        <v>648</v>
      </c>
      <c r="BI99" s="55" t="s">
        <v>649</v>
      </c>
    </row>
    <row r="100" spans="1:61">
      <c r="A100" s="12" t="s">
        <v>631</v>
      </c>
      <c r="B100" s="12" t="s">
        <v>574</v>
      </c>
      <c r="C100" s="12">
        <v>13364232028</v>
      </c>
      <c r="D100" s="12">
        <v>10217032</v>
      </c>
      <c r="E100" s="12" t="s">
        <v>518</v>
      </c>
      <c r="F100" s="12">
        <v>474425</v>
      </c>
      <c r="G100" s="12">
        <v>399703.07</v>
      </c>
      <c r="H100" s="12" t="s">
        <v>1531</v>
      </c>
      <c r="I100" s="12">
        <v>97.86</v>
      </c>
      <c r="J100" s="56" t="s">
        <v>507</v>
      </c>
      <c r="K100" s="61"/>
      <c r="L100" s="61" t="s">
        <v>632</v>
      </c>
      <c r="M100" s="55" t="s">
        <v>2269</v>
      </c>
      <c r="N100" s="61"/>
      <c r="O100" s="61"/>
      <c r="P100" s="61"/>
      <c r="Q100" s="55"/>
      <c r="R100" s="55"/>
      <c r="S100" s="55"/>
      <c r="T100" s="55" t="s">
        <v>634</v>
      </c>
      <c r="U100" s="56" t="s">
        <v>635</v>
      </c>
      <c r="V100" s="55" t="s">
        <v>636</v>
      </c>
      <c r="W100" s="55" t="s">
        <v>637</v>
      </c>
      <c r="X100" s="55" t="s">
        <v>638</v>
      </c>
      <c r="Y100" s="12" t="s">
        <v>639</v>
      </c>
      <c r="Z100" s="55" t="s">
        <v>538</v>
      </c>
      <c r="AA100" s="55" t="s">
        <v>640</v>
      </c>
      <c r="AB100" s="55" t="s">
        <v>641</v>
      </c>
      <c r="AC100" s="55" t="s">
        <v>642</v>
      </c>
      <c r="AD100" s="55"/>
      <c r="AE100" s="55"/>
      <c r="AF100" s="55"/>
      <c r="AG100" s="55" t="s">
        <v>537</v>
      </c>
      <c r="AH100" s="55" t="s">
        <v>538</v>
      </c>
      <c r="AI100" s="55"/>
      <c r="AJ100" s="55">
        <v>293580</v>
      </c>
      <c r="AK100" s="55"/>
      <c r="AL100" s="55"/>
      <c r="AM100" s="55"/>
      <c r="AN100" s="55"/>
      <c r="AO100" s="55"/>
      <c r="AP100" s="55"/>
      <c r="AQ100" s="55"/>
      <c r="AR100" s="55"/>
      <c r="AS100" s="61"/>
      <c r="AT100" s="55">
        <v>97.86</v>
      </c>
      <c r="AU100" s="55" t="s">
        <v>643</v>
      </c>
      <c r="AV100" s="55" t="s">
        <v>644</v>
      </c>
      <c r="AW100" s="55" t="s">
        <v>632</v>
      </c>
      <c r="AX100" s="55"/>
      <c r="AY100" s="55"/>
      <c r="AZ100" s="55"/>
      <c r="BA100" s="55"/>
      <c r="BB100" s="56" t="s">
        <v>507</v>
      </c>
      <c r="BC100" s="55" t="s">
        <v>707</v>
      </c>
      <c r="BD100" s="55" t="s">
        <v>543</v>
      </c>
      <c r="BE100" s="55" t="s">
        <v>646</v>
      </c>
      <c r="BF100" s="55"/>
      <c r="BG100" s="55" t="s">
        <v>647</v>
      </c>
      <c r="BH100" s="55" t="s">
        <v>648</v>
      </c>
      <c r="BI100" s="55" t="s">
        <v>649</v>
      </c>
    </row>
    <row r="101" spans="1:61">
      <c r="A101" s="12" t="s">
        <v>631</v>
      </c>
      <c r="B101" s="12" t="s">
        <v>574</v>
      </c>
      <c r="C101" s="12">
        <v>13364232028</v>
      </c>
      <c r="D101" s="12">
        <v>10217033</v>
      </c>
      <c r="E101" s="12" t="s">
        <v>518</v>
      </c>
      <c r="F101" s="12">
        <v>451686</v>
      </c>
      <c r="G101" s="12">
        <v>380545.44</v>
      </c>
      <c r="H101" s="12" t="s">
        <v>1532</v>
      </c>
      <c r="I101" s="12">
        <v>87.74</v>
      </c>
      <c r="J101" s="56" t="s">
        <v>507</v>
      </c>
      <c r="K101" s="61"/>
      <c r="L101" s="61" t="s">
        <v>632</v>
      </c>
      <c r="M101" s="55" t="s">
        <v>2270</v>
      </c>
      <c r="N101" s="61"/>
      <c r="O101" s="61"/>
      <c r="P101" s="61"/>
      <c r="Q101" s="55"/>
      <c r="R101" s="55"/>
      <c r="S101" s="55"/>
      <c r="T101" s="55" t="s">
        <v>634</v>
      </c>
      <c r="U101" s="56" t="s">
        <v>635</v>
      </c>
      <c r="V101" s="55" t="s">
        <v>636</v>
      </c>
      <c r="W101" s="55" t="s">
        <v>637</v>
      </c>
      <c r="X101" s="55" t="s">
        <v>638</v>
      </c>
      <c r="Y101" s="12" t="s">
        <v>639</v>
      </c>
      <c r="Z101" s="55" t="s">
        <v>538</v>
      </c>
      <c r="AA101" s="55" t="s">
        <v>640</v>
      </c>
      <c r="AB101" s="55" t="s">
        <v>641</v>
      </c>
      <c r="AC101" s="55" t="s">
        <v>642</v>
      </c>
      <c r="AD101" s="55"/>
      <c r="AE101" s="55"/>
      <c r="AF101" s="55"/>
      <c r="AG101" s="55" t="s">
        <v>537</v>
      </c>
      <c r="AH101" s="55" t="s">
        <v>538</v>
      </c>
      <c r="AI101" s="55"/>
      <c r="AJ101" s="55">
        <v>263220</v>
      </c>
      <c r="AK101" s="55"/>
      <c r="AL101" s="55"/>
      <c r="AM101" s="55"/>
      <c r="AN101" s="55"/>
      <c r="AO101" s="55"/>
      <c r="AP101" s="55"/>
      <c r="AQ101" s="55"/>
      <c r="AR101" s="55"/>
      <c r="AS101" s="61"/>
      <c r="AT101" s="55">
        <v>87.74</v>
      </c>
      <c r="AU101" s="55" t="s">
        <v>643</v>
      </c>
      <c r="AV101" s="55" t="s">
        <v>644</v>
      </c>
      <c r="AW101" s="55" t="s">
        <v>632</v>
      </c>
      <c r="AX101" s="55"/>
      <c r="AY101" s="55"/>
      <c r="AZ101" s="55"/>
      <c r="BA101" s="55"/>
      <c r="BB101" s="56" t="s">
        <v>507</v>
      </c>
      <c r="BC101" s="55" t="s">
        <v>709</v>
      </c>
      <c r="BD101" s="55" t="s">
        <v>543</v>
      </c>
      <c r="BE101" s="55" t="s">
        <v>646</v>
      </c>
      <c r="BF101" s="55"/>
      <c r="BG101" s="55" t="s">
        <v>647</v>
      </c>
      <c r="BH101" s="55" t="s">
        <v>648</v>
      </c>
      <c r="BI101" s="55" t="s">
        <v>649</v>
      </c>
    </row>
    <row r="102" spans="1:61">
      <c r="A102" s="12" t="s">
        <v>710</v>
      </c>
      <c r="B102" s="12"/>
      <c r="C102" s="12"/>
      <c r="D102" s="12">
        <v>10241078</v>
      </c>
      <c r="E102" s="12" t="s">
        <v>533</v>
      </c>
      <c r="F102" s="12">
        <v>19549407.5</v>
      </c>
      <c r="G102" s="12">
        <v>16763616.94</v>
      </c>
      <c r="H102" s="12" t="s">
        <v>2271</v>
      </c>
      <c r="I102" s="12">
        <v>4347</v>
      </c>
      <c r="J102" s="56" t="s">
        <v>507</v>
      </c>
      <c r="K102" s="61"/>
      <c r="L102" s="51"/>
      <c r="M102" s="51" t="s">
        <v>714</v>
      </c>
      <c r="N102" s="61"/>
      <c r="O102" s="61"/>
      <c r="P102" s="61"/>
      <c r="Q102" s="55"/>
      <c r="R102" s="55"/>
      <c r="S102" s="55"/>
      <c r="T102" s="55" t="s">
        <v>715</v>
      </c>
      <c r="U102" s="56" t="s">
        <v>716</v>
      </c>
      <c r="V102" s="55" t="s">
        <v>636</v>
      </c>
      <c r="W102" s="55" t="s">
        <v>637</v>
      </c>
      <c r="X102" s="55" t="s">
        <v>638</v>
      </c>
      <c r="Y102" s="12" t="s">
        <v>639</v>
      </c>
      <c r="Z102" s="55" t="s">
        <v>538</v>
      </c>
      <c r="AA102" s="55"/>
      <c r="AB102" s="55"/>
      <c r="AC102" s="55"/>
      <c r="AD102" s="55"/>
      <c r="AE102" s="55"/>
      <c r="AF102" s="55"/>
      <c r="AG102" s="55"/>
      <c r="AH102" s="55" t="s">
        <v>538</v>
      </c>
      <c r="AI102" s="55"/>
      <c r="AJ102" s="55"/>
      <c r="AK102" s="55"/>
      <c r="AL102" s="55"/>
      <c r="AM102" s="55"/>
      <c r="AN102" s="55"/>
      <c r="AO102" s="55"/>
      <c r="AP102" s="55"/>
      <c r="AQ102" s="55"/>
      <c r="AR102" s="55"/>
      <c r="AS102" s="61"/>
      <c r="AT102" s="55"/>
      <c r="AU102" s="55"/>
      <c r="AV102" s="55"/>
      <c r="AW102" s="55"/>
      <c r="AX102" s="55"/>
      <c r="AY102" s="55"/>
      <c r="AZ102" s="55"/>
      <c r="BA102" s="55"/>
      <c r="BB102" s="56" t="s">
        <v>507</v>
      </c>
      <c r="BC102" s="55" t="s">
        <v>717</v>
      </c>
      <c r="BD102" s="55"/>
      <c r="BE102" s="55"/>
      <c r="BF102" s="55"/>
      <c r="BG102" s="55"/>
      <c r="BH102" s="55" t="s">
        <v>718</v>
      </c>
      <c r="BI102" s="55"/>
    </row>
    <row r="103" spans="1:61">
      <c r="A103" s="12" t="s">
        <v>710</v>
      </c>
      <c r="B103" s="12"/>
      <c r="C103" s="12"/>
      <c r="D103" s="12">
        <v>10241077</v>
      </c>
      <c r="E103" s="12" t="s">
        <v>533</v>
      </c>
      <c r="F103" s="12">
        <v>13823488</v>
      </c>
      <c r="G103" s="12">
        <v>11853640.96</v>
      </c>
      <c r="H103" s="12" t="s">
        <v>2272</v>
      </c>
      <c r="I103" s="12">
        <v>6651.1</v>
      </c>
      <c r="J103" s="56" t="s">
        <v>507</v>
      </c>
      <c r="K103" s="61"/>
      <c r="L103" s="61"/>
      <c r="M103" s="70" t="s">
        <v>719</v>
      </c>
      <c r="N103" s="61"/>
      <c r="O103" s="61"/>
      <c r="P103" s="61"/>
      <c r="Q103" s="55"/>
      <c r="R103" s="55"/>
      <c r="S103" s="55"/>
      <c r="T103" s="55" t="s">
        <v>715</v>
      </c>
      <c r="U103" s="56" t="s">
        <v>716</v>
      </c>
      <c r="V103" s="55" t="s">
        <v>636</v>
      </c>
      <c r="W103" s="55" t="s">
        <v>637</v>
      </c>
      <c r="X103" s="55" t="s">
        <v>638</v>
      </c>
      <c r="Y103" s="12" t="s">
        <v>639</v>
      </c>
      <c r="Z103" s="55" t="s">
        <v>538</v>
      </c>
      <c r="AA103" s="55"/>
      <c r="AB103" s="55"/>
      <c r="AC103" s="55"/>
      <c r="AD103" s="55"/>
      <c r="AE103" s="55"/>
      <c r="AF103" s="55"/>
      <c r="AG103" s="55"/>
      <c r="AH103" s="55" t="s">
        <v>538</v>
      </c>
      <c r="AI103" s="55"/>
      <c r="AJ103" s="55"/>
      <c r="AK103" s="55"/>
      <c r="AL103" s="55"/>
      <c r="AM103" s="55"/>
      <c r="AN103" s="55"/>
      <c r="AO103" s="55"/>
      <c r="AP103" s="55"/>
      <c r="AQ103" s="55"/>
      <c r="AR103" s="55"/>
      <c r="AS103" s="61"/>
      <c r="AT103" s="55"/>
      <c r="AU103" s="55"/>
      <c r="AV103" s="55"/>
      <c r="AW103" s="55"/>
      <c r="AX103" s="55"/>
      <c r="AY103" s="55"/>
      <c r="AZ103" s="55"/>
      <c r="BA103" s="55"/>
      <c r="BB103" s="56" t="s">
        <v>507</v>
      </c>
      <c r="BC103" s="55" t="s">
        <v>720</v>
      </c>
      <c r="BD103" s="55"/>
      <c r="BE103" s="55"/>
      <c r="BF103" s="55"/>
      <c r="BG103" s="55"/>
      <c r="BH103" s="55" t="s">
        <v>718</v>
      </c>
      <c r="BI103" s="55"/>
    </row>
    <row r="104" spans="1:61">
      <c r="A104" s="12" t="s">
        <v>710</v>
      </c>
      <c r="B104" s="12"/>
      <c r="C104" s="12"/>
      <c r="D104" s="12">
        <v>10241079</v>
      </c>
      <c r="E104" s="12" t="s">
        <v>533</v>
      </c>
      <c r="F104" s="12">
        <v>26179895</v>
      </c>
      <c r="G104" s="12">
        <v>22449259.94</v>
      </c>
      <c r="H104" s="12" t="s">
        <v>2273</v>
      </c>
      <c r="I104" s="12">
        <v>3228</v>
      </c>
      <c r="J104" s="56" t="s">
        <v>507</v>
      </c>
      <c r="K104" s="61"/>
      <c r="L104" s="61"/>
      <c r="M104" s="70" t="s">
        <v>722</v>
      </c>
      <c r="N104" s="61"/>
      <c r="O104" s="61"/>
      <c r="P104" s="61"/>
      <c r="Q104" s="55"/>
      <c r="R104" s="55"/>
      <c r="S104" s="55"/>
      <c r="T104" s="55" t="s">
        <v>715</v>
      </c>
      <c r="U104" s="56" t="s">
        <v>716</v>
      </c>
      <c r="V104" s="55" t="s">
        <v>636</v>
      </c>
      <c r="W104" s="55" t="s">
        <v>637</v>
      </c>
      <c r="X104" s="55" t="s">
        <v>638</v>
      </c>
      <c r="Y104" s="12" t="s">
        <v>639</v>
      </c>
      <c r="Z104" s="55" t="s">
        <v>538</v>
      </c>
      <c r="AA104" s="55"/>
      <c r="AB104" s="55"/>
      <c r="AC104" s="55"/>
      <c r="AD104" s="55"/>
      <c r="AE104" s="55"/>
      <c r="AF104" s="55"/>
      <c r="AG104" s="55"/>
      <c r="AH104" s="55" t="s">
        <v>538</v>
      </c>
      <c r="AI104" s="55"/>
      <c r="AJ104" s="55"/>
      <c r="AK104" s="55"/>
      <c r="AL104" s="55"/>
      <c r="AM104" s="55"/>
      <c r="AN104" s="55"/>
      <c r="AO104" s="55"/>
      <c r="AP104" s="55"/>
      <c r="AQ104" s="55"/>
      <c r="AR104" s="55"/>
      <c r="AS104" s="61"/>
      <c r="AT104" s="55"/>
      <c r="AU104" s="55"/>
      <c r="AV104" s="55"/>
      <c r="AW104" s="55"/>
      <c r="AX104" s="55"/>
      <c r="AY104" s="55"/>
      <c r="AZ104" s="55"/>
      <c r="BA104" s="55"/>
      <c r="BB104" s="56" t="s">
        <v>507</v>
      </c>
      <c r="BC104" s="55" t="s">
        <v>723</v>
      </c>
      <c r="BD104" s="55"/>
      <c r="BE104" s="55"/>
      <c r="BF104" s="55"/>
      <c r="BG104" s="55"/>
      <c r="BH104" s="55" t="s">
        <v>718</v>
      </c>
      <c r="BI104" s="55"/>
    </row>
    <row r="105" spans="1:61">
      <c r="A105" s="12" t="s">
        <v>2274</v>
      </c>
      <c r="B105" s="12" t="s">
        <v>2275</v>
      </c>
      <c r="C105" s="12">
        <v>18816300966</v>
      </c>
      <c r="D105" s="12">
        <v>10183178</v>
      </c>
      <c r="E105" s="12" t="s">
        <v>550</v>
      </c>
      <c r="F105" s="12">
        <v>1401891</v>
      </c>
      <c r="G105" s="12">
        <v>905056.03</v>
      </c>
      <c r="H105" s="12" t="s">
        <v>352</v>
      </c>
      <c r="I105" s="12">
        <v>161.38</v>
      </c>
      <c r="J105" s="56" t="s">
        <v>507</v>
      </c>
      <c r="K105" s="61"/>
      <c r="L105" s="61" t="s">
        <v>118</v>
      </c>
      <c r="M105" s="55" t="s">
        <v>437</v>
      </c>
      <c r="N105" s="63">
        <f>R105/G105</f>
        <v>0.831278434772707</v>
      </c>
      <c r="O105" s="64" t="s">
        <v>120</v>
      </c>
      <c r="P105" s="64" t="s">
        <v>508</v>
      </c>
      <c r="Q105" s="65">
        <v>4662</v>
      </c>
      <c r="R105" s="55">
        <f>I105*Q105</f>
        <v>752353.56</v>
      </c>
      <c r="S105" s="55"/>
      <c r="T105" s="55" t="s">
        <v>1328</v>
      </c>
      <c r="U105" s="56" t="s">
        <v>1338</v>
      </c>
      <c r="V105" s="55" t="s">
        <v>636</v>
      </c>
      <c r="W105" s="55" t="s">
        <v>637</v>
      </c>
      <c r="X105" s="55" t="s">
        <v>654</v>
      </c>
      <c r="Y105" s="12" t="s">
        <v>639</v>
      </c>
      <c r="Z105" s="55" t="s">
        <v>537</v>
      </c>
      <c r="AA105" s="55" t="s">
        <v>1339</v>
      </c>
      <c r="AB105" s="55" t="s">
        <v>641</v>
      </c>
      <c r="AC105" s="55" t="s">
        <v>642</v>
      </c>
      <c r="AD105" s="69">
        <v>64019</v>
      </c>
      <c r="AE105" s="55">
        <v>108465</v>
      </c>
      <c r="AF105" s="55"/>
      <c r="AG105" s="55" t="s">
        <v>537</v>
      </c>
      <c r="AH105" s="55" t="s">
        <v>537</v>
      </c>
      <c r="AI105" s="55" t="s">
        <v>537</v>
      </c>
      <c r="AJ105" s="55">
        <v>6000</v>
      </c>
      <c r="AK105" s="55">
        <v>1000</v>
      </c>
      <c r="AL105" s="55"/>
      <c r="AM105" s="55"/>
      <c r="AN105" s="55"/>
      <c r="AO105" s="55"/>
      <c r="AP105" s="55"/>
      <c r="AQ105" s="55"/>
      <c r="AR105" s="55"/>
      <c r="AS105" s="12">
        <v>161.38</v>
      </c>
      <c r="AT105" s="55">
        <v>106.78</v>
      </c>
      <c r="AU105" s="55" t="s">
        <v>2276</v>
      </c>
      <c r="AV105" s="55" t="s">
        <v>692</v>
      </c>
      <c r="AW105" s="55" t="s">
        <v>2277</v>
      </c>
      <c r="AX105" s="55"/>
      <c r="AY105" s="55"/>
      <c r="AZ105" s="55"/>
      <c r="BA105" s="55"/>
      <c r="BB105" s="56" t="s">
        <v>507</v>
      </c>
      <c r="BC105" s="55" t="s">
        <v>2278</v>
      </c>
      <c r="BD105" s="55" t="s">
        <v>2012</v>
      </c>
      <c r="BE105" s="55" t="s">
        <v>2279</v>
      </c>
      <c r="BF105" s="55"/>
      <c r="BG105" s="55" t="s">
        <v>2280</v>
      </c>
      <c r="BH105" s="55" t="s">
        <v>2281</v>
      </c>
      <c r="BI105" s="55" t="s">
        <v>2280</v>
      </c>
    </row>
    <row r="106" spans="1:61">
      <c r="A106" s="12" t="s">
        <v>2282</v>
      </c>
      <c r="B106" s="12" t="s">
        <v>2283</v>
      </c>
      <c r="C106" s="12">
        <v>16503965760</v>
      </c>
      <c r="D106" s="12">
        <v>10335921</v>
      </c>
      <c r="E106" s="12" t="s">
        <v>556</v>
      </c>
      <c r="F106" s="12">
        <v>49811.89</v>
      </c>
      <c r="G106" s="12">
        <v>46325.07</v>
      </c>
      <c r="H106" s="12" t="s">
        <v>1381</v>
      </c>
      <c r="I106" s="12"/>
      <c r="J106" s="61"/>
      <c r="K106" s="61"/>
      <c r="L106" s="61"/>
      <c r="M106" s="55" t="s">
        <v>2284</v>
      </c>
      <c r="N106" s="61"/>
      <c r="O106" s="61"/>
      <c r="P106" s="61"/>
      <c r="Q106" s="55"/>
      <c r="R106" s="55"/>
      <c r="S106" s="55"/>
      <c r="T106" s="55" t="s">
        <v>1328</v>
      </c>
      <c r="U106" s="56" t="s">
        <v>1369</v>
      </c>
      <c r="V106" s="55" t="s">
        <v>636</v>
      </c>
      <c r="W106" s="55" t="s">
        <v>2008</v>
      </c>
      <c r="X106" s="55" t="s">
        <v>1724</v>
      </c>
      <c r="Y106" s="12" t="s">
        <v>639</v>
      </c>
      <c r="Z106" s="55" t="s">
        <v>538</v>
      </c>
      <c r="AA106" s="55"/>
      <c r="AB106" s="55"/>
      <c r="AC106" s="55"/>
      <c r="AD106" s="55"/>
      <c r="AE106" s="55"/>
      <c r="AF106" s="55"/>
      <c r="AG106" s="55"/>
      <c r="AH106" s="55" t="s">
        <v>538</v>
      </c>
      <c r="AI106" s="55"/>
      <c r="AJ106" s="55"/>
      <c r="AK106" s="55"/>
      <c r="AL106" s="55"/>
      <c r="AM106" s="55"/>
      <c r="AN106" s="55"/>
      <c r="AO106" s="55"/>
      <c r="AP106" s="55"/>
      <c r="AQ106" s="55"/>
      <c r="AR106" s="55"/>
      <c r="AS106" s="61"/>
      <c r="AT106" s="55"/>
      <c r="AU106" s="55" t="s">
        <v>2285</v>
      </c>
      <c r="AV106" s="55" t="s">
        <v>692</v>
      </c>
      <c r="AW106" s="55"/>
      <c r="AX106" s="55"/>
      <c r="AY106" s="55"/>
      <c r="AZ106" s="55"/>
      <c r="BA106" s="55"/>
      <c r="BB106" s="56" t="s">
        <v>1356</v>
      </c>
      <c r="BC106" s="55" t="s">
        <v>2286</v>
      </c>
      <c r="BD106" s="55" t="s">
        <v>2012</v>
      </c>
      <c r="BE106" s="55" t="s">
        <v>2013</v>
      </c>
      <c r="BF106" s="55"/>
      <c r="BG106" s="55" t="s">
        <v>2014</v>
      </c>
      <c r="BH106" s="55" t="s">
        <v>2287</v>
      </c>
      <c r="BI106" s="55" t="s">
        <v>2288</v>
      </c>
    </row>
    <row r="107" spans="1:61">
      <c r="A107" s="12" t="s">
        <v>2282</v>
      </c>
      <c r="B107" s="12" t="s">
        <v>2283</v>
      </c>
      <c r="C107" s="12">
        <v>16503965760</v>
      </c>
      <c r="D107" s="12">
        <v>10335922</v>
      </c>
      <c r="E107" s="12" t="s">
        <v>556</v>
      </c>
      <c r="F107" s="12">
        <v>58691.84</v>
      </c>
      <c r="G107" s="12">
        <v>54583.42</v>
      </c>
      <c r="H107" s="12" t="s">
        <v>1382</v>
      </c>
      <c r="I107" s="12"/>
      <c r="J107" s="61"/>
      <c r="K107" s="61"/>
      <c r="L107" s="61"/>
      <c r="M107" s="55" t="s">
        <v>2289</v>
      </c>
      <c r="N107" s="61"/>
      <c r="O107" s="61"/>
      <c r="P107" s="61"/>
      <c r="Q107" s="55"/>
      <c r="R107" s="55"/>
      <c r="S107" s="55"/>
      <c r="T107" s="55" t="s">
        <v>1328</v>
      </c>
      <c r="U107" s="56" t="s">
        <v>1369</v>
      </c>
      <c r="V107" s="55" t="s">
        <v>636</v>
      </c>
      <c r="W107" s="55" t="s">
        <v>637</v>
      </c>
      <c r="X107" s="55" t="s">
        <v>672</v>
      </c>
      <c r="Y107" s="12" t="s">
        <v>673</v>
      </c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  <c r="AN107" s="55"/>
      <c r="AO107" s="55"/>
      <c r="AP107" s="55"/>
      <c r="AQ107" s="55"/>
      <c r="AR107" s="55"/>
      <c r="AS107" s="61"/>
      <c r="AT107" s="55"/>
      <c r="AU107" s="55" t="s">
        <v>2285</v>
      </c>
      <c r="AV107" s="55" t="s">
        <v>692</v>
      </c>
      <c r="AW107" s="55"/>
      <c r="AX107" s="55"/>
      <c r="AY107" s="55"/>
      <c r="AZ107" s="55"/>
      <c r="BA107" s="55"/>
      <c r="BB107" s="56" t="s">
        <v>1356</v>
      </c>
      <c r="BC107" s="55" t="s">
        <v>2290</v>
      </c>
      <c r="BD107" s="55" t="s">
        <v>2012</v>
      </c>
      <c r="BE107" s="55" t="s">
        <v>2013</v>
      </c>
      <c r="BF107" s="55"/>
      <c r="BG107" s="55" t="s">
        <v>2014</v>
      </c>
      <c r="BH107" s="55" t="s">
        <v>2287</v>
      </c>
      <c r="BI107" s="55" t="s">
        <v>2288</v>
      </c>
    </row>
    <row r="108" spans="1:61">
      <c r="A108" s="12" t="s">
        <v>2005</v>
      </c>
      <c r="B108" s="12" t="s">
        <v>2006</v>
      </c>
      <c r="C108" s="12">
        <v>18537679267</v>
      </c>
      <c r="D108" s="12">
        <v>10017566</v>
      </c>
      <c r="E108" s="12" t="s">
        <v>556</v>
      </c>
      <c r="F108" s="12">
        <v>292934.32</v>
      </c>
      <c r="G108" s="12">
        <v>197856.37</v>
      </c>
      <c r="H108" s="12" t="s">
        <v>1373</v>
      </c>
      <c r="I108" s="12"/>
      <c r="J108" s="61"/>
      <c r="K108" s="61"/>
      <c r="L108" s="61"/>
      <c r="M108" s="55" t="s">
        <v>2007</v>
      </c>
      <c r="N108" s="61"/>
      <c r="O108" s="61"/>
      <c r="P108" s="61"/>
      <c r="Q108" s="55"/>
      <c r="R108" s="55"/>
      <c r="S108" s="55"/>
      <c r="T108" s="55" t="s">
        <v>1328</v>
      </c>
      <c r="U108" s="56" t="s">
        <v>1369</v>
      </c>
      <c r="V108" s="55" t="s">
        <v>636</v>
      </c>
      <c r="W108" s="55" t="s">
        <v>637</v>
      </c>
      <c r="X108" s="55" t="s">
        <v>1990</v>
      </c>
      <c r="Y108" s="12" t="s">
        <v>1896</v>
      </c>
      <c r="Z108" s="55" t="s">
        <v>538</v>
      </c>
      <c r="AA108" s="55"/>
      <c r="AB108" s="55"/>
      <c r="AC108" s="55"/>
      <c r="AD108" s="55"/>
      <c r="AE108" s="55"/>
      <c r="AF108" s="55"/>
      <c r="AG108" s="55"/>
      <c r="AH108" s="55" t="s">
        <v>538</v>
      </c>
      <c r="AI108" s="55" t="s">
        <v>538</v>
      </c>
      <c r="AJ108" s="55"/>
      <c r="AK108" s="55"/>
      <c r="AL108" s="55"/>
      <c r="AM108" s="55"/>
      <c r="AN108" s="55"/>
      <c r="AO108" s="55"/>
      <c r="AP108" s="55"/>
      <c r="AQ108" s="55"/>
      <c r="AR108" s="55"/>
      <c r="AS108" s="61"/>
      <c r="AT108" s="55"/>
      <c r="AU108" s="55" t="s">
        <v>2009</v>
      </c>
      <c r="AV108" s="55" t="s">
        <v>2010</v>
      </c>
      <c r="AW108" s="55" t="s">
        <v>2011</v>
      </c>
      <c r="AX108" s="55"/>
      <c r="AY108" s="55"/>
      <c r="AZ108" s="55"/>
      <c r="BA108" s="55"/>
      <c r="BB108" s="56" t="s">
        <v>1356</v>
      </c>
      <c r="BC108" s="55" t="s">
        <v>2252</v>
      </c>
      <c r="BD108" s="55" t="s">
        <v>2012</v>
      </c>
      <c r="BE108" s="55" t="s">
        <v>2013</v>
      </c>
      <c r="BF108" s="55"/>
      <c r="BG108" s="55" t="s">
        <v>2014</v>
      </c>
      <c r="BH108" s="55" t="s">
        <v>2015</v>
      </c>
      <c r="BI108" s="55" t="s">
        <v>2016</v>
      </c>
    </row>
    <row r="109" spans="1:61">
      <c r="A109" s="12" t="s">
        <v>2005</v>
      </c>
      <c r="B109" s="12" t="s">
        <v>2006</v>
      </c>
      <c r="C109" s="12">
        <v>18537679267</v>
      </c>
      <c r="D109" s="12">
        <v>10017565</v>
      </c>
      <c r="E109" s="12" t="s">
        <v>556</v>
      </c>
      <c r="F109" s="12">
        <v>2355060.84</v>
      </c>
      <c r="G109" s="12">
        <v>826215.88</v>
      </c>
      <c r="H109" s="12" t="s">
        <v>1372</v>
      </c>
      <c r="I109" s="12"/>
      <c r="J109" s="61"/>
      <c r="K109" s="61"/>
      <c r="L109" s="61"/>
      <c r="M109" s="55" t="s">
        <v>2007</v>
      </c>
      <c r="N109" s="61"/>
      <c r="O109" s="61"/>
      <c r="P109" s="61"/>
      <c r="Q109" s="55"/>
      <c r="R109" s="55"/>
      <c r="S109" s="55"/>
      <c r="T109" s="55" t="s">
        <v>1328</v>
      </c>
      <c r="U109" s="56" t="s">
        <v>1369</v>
      </c>
      <c r="V109" s="55" t="s">
        <v>636</v>
      </c>
      <c r="W109" s="55" t="s">
        <v>637</v>
      </c>
      <c r="X109" s="55" t="s">
        <v>1990</v>
      </c>
      <c r="Y109" s="12" t="s">
        <v>2083</v>
      </c>
      <c r="Z109" s="55"/>
      <c r="AA109" s="55"/>
      <c r="AB109" s="55"/>
      <c r="AC109" s="55"/>
      <c r="AD109" s="55"/>
      <c r="AE109" s="55"/>
      <c r="AF109" s="55"/>
      <c r="AG109" s="55"/>
      <c r="AH109" s="55"/>
      <c r="AI109" s="55" t="s">
        <v>538</v>
      </c>
      <c r="AJ109" s="55"/>
      <c r="AK109" s="55"/>
      <c r="AL109" s="55"/>
      <c r="AM109" s="55"/>
      <c r="AN109" s="55"/>
      <c r="AO109" s="55"/>
      <c r="AP109" s="55"/>
      <c r="AQ109" s="55"/>
      <c r="AR109" s="55"/>
      <c r="AS109" s="61"/>
      <c r="AT109" s="55"/>
      <c r="AU109" s="55" t="s">
        <v>2009</v>
      </c>
      <c r="AV109" s="55" t="s">
        <v>2010</v>
      </c>
      <c r="AW109" s="55" t="s">
        <v>2011</v>
      </c>
      <c r="AX109" s="55"/>
      <c r="AY109" s="55"/>
      <c r="AZ109" s="55"/>
      <c r="BA109" s="55"/>
      <c r="BB109" s="56" t="s">
        <v>1356</v>
      </c>
      <c r="BC109" s="55" t="s">
        <v>2252</v>
      </c>
      <c r="BD109" s="55" t="s">
        <v>2012</v>
      </c>
      <c r="BE109" s="55" t="s">
        <v>2013</v>
      </c>
      <c r="BF109" s="55"/>
      <c r="BG109" s="55" t="s">
        <v>2014</v>
      </c>
      <c r="BH109" s="55" t="s">
        <v>2015</v>
      </c>
      <c r="BI109" s="55" t="s">
        <v>2016</v>
      </c>
    </row>
    <row r="110" spans="1:61">
      <c r="A110" s="12" t="s">
        <v>1673</v>
      </c>
      <c r="B110" s="12" t="s">
        <v>2291</v>
      </c>
      <c r="C110" s="12">
        <v>13675550372</v>
      </c>
      <c r="D110" s="12">
        <v>10098383</v>
      </c>
      <c r="E110" s="12" t="s">
        <v>556</v>
      </c>
      <c r="F110" s="12">
        <v>4102166.7</v>
      </c>
      <c r="G110" s="12">
        <v>3475856.84</v>
      </c>
      <c r="H110" s="12" t="s">
        <v>1676</v>
      </c>
      <c r="I110" s="12">
        <v>113.1</v>
      </c>
      <c r="J110" s="61"/>
      <c r="K110" s="61"/>
      <c r="L110" s="61"/>
      <c r="M110" s="55" t="s">
        <v>2292</v>
      </c>
      <c r="N110" s="61"/>
      <c r="O110" s="61"/>
      <c r="P110" s="61"/>
      <c r="Q110" s="55"/>
      <c r="R110" s="55"/>
      <c r="S110" s="55"/>
      <c r="T110" s="55" t="s">
        <v>1671</v>
      </c>
      <c r="U110" s="56" t="s">
        <v>1672</v>
      </c>
      <c r="V110" s="55" t="s">
        <v>636</v>
      </c>
      <c r="W110" s="55" t="s">
        <v>637</v>
      </c>
      <c r="X110" s="55" t="s">
        <v>1990</v>
      </c>
      <c r="Y110" s="12" t="s">
        <v>1896</v>
      </c>
      <c r="Z110" s="55" t="s">
        <v>537</v>
      </c>
      <c r="AA110" s="55" t="s">
        <v>2293</v>
      </c>
      <c r="AB110" s="55" t="s">
        <v>641</v>
      </c>
      <c r="AC110" s="55" t="s">
        <v>2294</v>
      </c>
      <c r="AD110" s="55"/>
      <c r="AE110" s="55"/>
      <c r="AF110" s="55"/>
      <c r="AG110" s="55" t="s">
        <v>537</v>
      </c>
      <c r="AH110" s="55" t="s">
        <v>537</v>
      </c>
      <c r="AI110" s="55" t="s">
        <v>538</v>
      </c>
      <c r="AJ110" s="55"/>
      <c r="AK110" s="55"/>
      <c r="AL110" s="55"/>
      <c r="AM110" s="55"/>
      <c r="AN110" s="55"/>
      <c r="AO110" s="55"/>
      <c r="AP110" s="55"/>
      <c r="AQ110" s="55"/>
      <c r="AR110" s="55"/>
      <c r="AS110" s="61"/>
      <c r="AT110" s="55"/>
      <c r="AU110" s="55" t="s">
        <v>2295</v>
      </c>
      <c r="AV110" s="55" t="s">
        <v>644</v>
      </c>
      <c r="AW110" s="55" t="s">
        <v>2296</v>
      </c>
      <c r="AX110" s="55"/>
      <c r="AY110" s="55"/>
      <c r="AZ110" s="55"/>
      <c r="BA110" s="55"/>
      <c r="BB110" s="56" t="s">
        <v>1356</v>
      </c>
      <c r="BC110" s="55" t="s">
        <v>2297</v>
      </c>
      <c r="BD110" s="55" t="s">
        <v>2298</v>
      </c>
      <c r="BE110" s="55" t="s">
        <v>2299</v>
      </c>
      <c r="BF110" s="55"/>
      <c r="BG110" s="55" t="s">
        <v>2300</v>
      </c>
      <c r="BH110" s="55" t="s">
        <v>2301</v>
      </c>
      <c r="BI110" s="55" t="s">
        <v>2302</v>
      </c>
    </row>
    <row r="111" spans="1:61">
      <c r="A111" s="12" t="s">
        <v>710</v>
      </c>
      <c r="B111" s="12"/>
      <c r="C111" s="12"/>
      <c r="D111" s="12">
        <v>10155868</v>
      </c>
      <c r="E111" s="12" t="s">
        <v>533</v>
      </c>
      <c r="F111" s="12">
        <v>2274277.25</v>
      </c>
      <c r="G111" s="12">
        <v>1654536.88</v>
      </c>
      <c r="H111" s="12" t="s">
        <v>81</v>
      </c>
      <c r="I111" s="12">
        <v>85.26</v>
      </c>
      <c r="J111" s="56" t="s">
        <v>252</v>
      </c>
      <c r="K111" s="51"/>
      <c r="L111" s="51"/>
      <c r="M111" s="51" t="s">
        <v>81</v>
      </c>
      <c r="N111" s="63">
        <f>R111/G111</f>
        <v>0.829392029025065</v>
      </c>
      <c r="O111" s="66"/>
      <c r="P111" s="64" t="s">
        <v>508</v>
      </c>
      <c r="Q111" s="68">
        <v>16095</v>
      </c>
      <c r="R111" s="55">
        <f>I111*Q111</f>
        <v>1372259.7</v>
      </c>
      <c r="S111" s="55"/>
      <c r="T111" s="55" t="s">
        <v>715</v>
      </c>
      <c r="U111" s="56" t="s">
        <v>716</v>
      </c>
      <c r="V111" s="55" t="s">
        <v>636</v>
      </c>
      <c r="W111" s="55" t="s">
        <v>637</v>
      </c>
      <c r="X111" s="55" t="s">
        <v>638</v>
      </c>
      <c r="Y111" s="12" t="s">
        <v>639</v>
      </c>
      <c r="Z111" s="55" t="s">
        <v>538</v>
      </c>
      <c r="AA111" s="55"/>
      <c r="AB111" s="55"/>
      <c r="AC111" s="55"/>
      <c r="AD111" s="55"/>
      <c r="AE111" s="55"/>
      <c r="AF111" s="55"/>
      <c r="AG111" s="55"/>
      <c r="AH111" s="55" t="s">
        <v>537</v>
      </c>
      <c r="AI111" s="55"/>
      <c r="AJ111" s="55"/>
      <c r="AK111" s="55"/>
      <c r="AL111" s="55"/>
      <c r="AM111" s="55"/>
      <c r="AN111" s="55"/>
      <c r="AO111" s="55"/>
      <c r="AP111" s="55"/>
      <c r="AQ111" s="55"/>
      <c r="AR111" s="55"/>
      <c r="AS111" s="12">
        <v>85.26</v>
      </c>
      <c r="AT111" s="55"/>
      <c r="AU111" s="55"/>
      <c r="AV111" s="55"/>
      <c r="AW111" s="55"/>
      <c r="AX111" s="55"/>
      <c r="AY111" s="55"/>
      <c r="AZ111" s="55"/>
      <c r="BA111" s="55"/>
      <c r="BB111" s="56" t="s">
        <v>252</v>
      </c>
      <c r="BC111" s="55" t="s">
        <v>2303</v>
      </c>
      <c r="BD111" s="55"/>
      <c r="BE111" s="55"/>
      <c r="BF111" s="55"/>
      <c r="BG111" s="55"/>
      <c r="BH111" s="55" t="s">
        <v>718</v>
      </c>
      <c r="BI111" s="55"/>
    </row>
    <row r="112" ht="20.4" customHeight="1" spans="1:61">
      <c r="A112" s="12" t="s">
        <v>710</v>
      </c>
      <c r="B112" s="12"/>
      <c r="C112" s="12"/>
      <c r="D112" s="12">
        <v>10155869</v>
      </c>
      <c r="E112" s="12" t="s">
        <v>533</v>
      </c>
      <c r="F112" s="12">
        <v>2252605.99</v>
      </c>
      <c r="G112" s="12">
        <v>1638770.95</v>
      </c>
      <c r="H112" s="12" t="s">
        <v>521</v>
      </c>
      <c r="I112" s="12">
        <v>85.26</v>
      </c>
      <c r="J112" s="56" t="s">
        <v>252</v>
      </c>
      <c r="K112" s="51"/>
      <c r="L112" s="51"/>
      <c r="M112" s="51" t="s">
        <v>521</v>
      </c>
      <c r="N112" s="63">
        <f>R112/G112</f>
        <v>0.837371262896746</v>
      </c>
      <c r="O112" s="66"/>
      <c r="P112" s="64" t="s">
        <v>508</v>
      </c>
      <c r="Q112" s="68">
        <v>16095</v>
      </c>
      <c r="R112" s="55">
        <f>I112*Q112</f>
        <v>1372259.7</v>
      </c>
      <c r="S112" s="55"/>
      <c r="T112" s="55" t="s">
        <v>715</v>
      </c>
      <c r="U112" s="56" t="s">
        <v>716</v>
      </c>
      <c r="V112" s="55" t="s">
        <v>636</v>
      </c>
      <c r="W112" s="55" t="s">
        <v>637</v>
      </c>
      <c r="X112" s="55" t="s">
        <v>638</v>
      </c>
      <c r="Y112" s="12" t="s">
        <v>639</v>
      </c>
      <c r="Z112" s="55" t="s">
        <v>538</v>
      </c>
      <c r="AA112" s="55"/>
      <c r="AB112" s="55"/>
      <c r="AC112" s="55"/>
      <c r="AD112" s="55"/>
      <c r="AE112" s="55"/>
      <c r="AF112" s="55"/>
      <c r="AG112" s="55"/>
      <c r="AH112" s="55" t="s">
        <v>537</v>
      </c>
      <c r="AI112" s="55"/>
      <c r="AJ112" s="55"/>
      <c r="AK112" s="55"/>
      <c r="AL112" s="55"/>
      <c r="AM112" s="55"/>
      <c r="AN112" s="55"/>
      <c r="AO112" s="55"/>
      <c r="AP112" s="55"/>
      <c r="AQ112" s="55"/>
      <c r="AR112" s="55"/>
      <c r="AS112" s="12">
        <v>85.26</v>
      </c>
      <c r="AT112" s="55"/>
      <c r="AU112" s="55"/>
      <c r="AV112" s="55"/>
      <c r="AW112" s="55"/>
      <c r="AX112" s="55"/>
      <c r="AY112" s="55"/>
      <c r="AZ112" s="55"/>
      <c r="BA112" s="55"/>
      <c r="BB112" s="56" t="s">
        <v>252</v>
      </c>
      <c r="BC112" s="55" t="s">
        <v>2304</v>
      </c>
      <c r="BD112" s="55"/>
      <c r="BE112" s="55"/>
      <c r="BF112" s="55"/>
      <c r="BG112" s="55"/>
      <c r="BH112" s="55" t="s">
        <v>718</v>
      </c>
      <c r="BI112" s="55"/>
    </row>
    <row r="113" spans="1:61">
      <c r="A113" s="14" t="s">
        <v>710</v>
      </c>
      <c r="B113" s="14"/>
      <c r="C113" s="14"/>
      <c r="D113" s="14">
        <v>10155863</v>
      </c>
      <c r="E113" s="14" t="s">
        <v>533</v>
      </c>
      <c r="F113" s="14">
        <v>3598544.23</v>
      </c>
      <c r="G113" s="14">
        <v>2554966.47</v>
      </c>
      <c r="H113" s="14" t="s">
        <v>578</v>
      </c>
      <c r="I113" s="14">
        <v>769.41</v>
      </c>
      <c r="J113" s="71" t="s">
        <v>507</v>
      </c>
      <c r="K113" s="72"/>
      <c r="L113" s="72" t="s">
        <v>423</v>
      </c>
      <c r="M113" s="72" t="s">
        <v>2305</v>
      </c>
      <c r="N113" s="73">
        <f>R113/G113</f>
        <v>1.50149847563362</v>
      </c>
      <c r="O113" s="74"/>
      <c r="P113" s="74" t="s">
        <v>535</v>
      </c>
      <c r="Q113" s="75">
        <v>4986</v>
      </c>
      <c r="R113" s="76">
        <f>I113*Q113</f>
        <v>3836278.26</v>
      </c>
      <c r="S113" s="76"/>
      <c r="T113" s="76" t="s">
        <v>715</v>
      </c>
      <c r="U113" s="71" t="s">
        <v>716</v>
      </c>
      <c r="V113" s="76" t="s">
        <v>636</v>
      </c>
      <c r="W113" s="76" t="s">
        <v>637</v>
      </c>
      <c r="X113" s="76" t="s">
        <v>638</v>
      </c>
      <c r="Y113" s="14" t="s">
        <v>639</v>
      </c>
      <c r="Z113" s="76" t="s">
        <v>538</v>
      </c>
      <c r="AA113" s="76"/>
      <c r="AB113" s="76"/>
      <c r="AC113" s="76"/>
      <c r="AD113" s="76"/>
      <c r="AE113" s="76"/>
      <c r="AF113" s="76"/>
      <c r="AG113" s="76"/>
      <c r="AH113" s="76" t="s">
        <v>537</v>
      </c>
      <c r="AI113" s="76"/>
      <c r="AJ113" s="76"/>
      <c r="AK113" s="76"/>
      <c r="AL113" s="76"/>
      <c r="AM113" s="76"/>
      <c r="AN113" s="76"/>
      <c r="AO113" s="76"/>
      <c r="AP113" s="76"/>
      <c r="AQ113" s="76"/>
      <c r="AR113" s="76"/>
      <c r="AS113" s="14">
        <v>769.41</v>
      </c>
      <c r="AT113" s="76"/>
      <c r="AU113" s="76"/>
      <c r="AV113" s="76"/>
      <c r="AW113" s="76"/>
      <c r="AX113" s="76"/>
      <c r="AY113" s="76"/>
      <c r="AZ113" s="76"/>
      <c r="BA113" s="76"/>
      <c r="BB113" s="71" t="s">
        <v>507</v>
      </c>
      <c r="BC113" s="76" t="s">
        <v>2306</v>
      </c>
      <c r="BD113" s="76"/>
      <c r="BE113" s="76"/>
      <c r="BF113" s="76"/>
      <c r="BG113" s="76"/>
      <c r="BH113" s="76" t="s">
        <v>718</v>
      </c>
      <c r="BI113" s="76"/>
    </row>
    <row r="114" spans="1:61">
      <c r="A114" s="12" t="s">
        <v>710</v>
      </c>
      <c r="B114" s="12"/>
      <c r="C114" s="12"/>
      <c r="D114" s="12">
        <v>10155861</v>
      </c>
      <c r="E114" s="12"/>
      <c r="F114" s="12">
        <v>3239256.76</v>
      </c>
      <c r="G114" s="12">
        <v>2299872.42</v>
      </c>
      <c r="H114" s="12" t="s">
        <v>1909</v>
      </c>
      <c r="I114" s="12">
        <v>304.7</v>
      </c>
      <c r="J114" s="56" t="s">
        <v>507</v>
      </c>
      <c r="K114" s="51"/>
      <c r="L114" s="51" t="s">
        <v>423</v>
      </c>
      <c r="M114" s="51" t="s">
        <v>1909</v>
      </c>
      <c r="N114" s="63">
        <f>R114/G114</f>
        <v>1.01921179610476</v>
      </c>
      <c r="O114" s="66"/>
      <c r="P114" s="64" t="s">
        <v>508</v>
      </c>
      <c r="Q114" s="65">
        <v>7693</v>
      </c>
      <c r="R114" s="55">
        <f>I114*Q114</f>
        <v>2344057.1</v>
      </c>
      <c r="S114" s="55"/>
      <c r="T114" s="55" t="s">
        <v>715</v>
      </c>
      <c r="U114" s="56" t="s">
        <v>716</v>
      </c>
      <c r="V114" s="55" t="s">
        <v>636</v>
      </c>
      <c r="W114" s="55" t="s">
        <v>637</v>
      </c>
      <c r="X114" s="55" t="s">
        <v>638</v>
      </c>
      <c r="Y114" s="12" t="s">
        <v>639</v>
      </c>
      <c r="Z114" s="55"/>
      <c r="AA114" s="55"/>
      <c r="AB114" s="55"/>
      <c r="AC114" s="55"/>
      <c r="AD114" s="55"/>
      <c r="AE114" s="55"/>
      <c r="AF114" s="55"/>
      <c r="AG114" s="55"/>
      <c r="AH114" s="55" t="s">
        <v>537</v>
      </c>
      <c r="AI114" s="55"/>
      <c r="AJ114" s="55"/>
      <c r="AK114" s="55"/>
      <c r="AL114" s="55"/>
      <c r="AM114" s="55"/>
      <c r="AN114" s="55"/>
      <c r="AO114" s="55"/>
      <c r="AP114" s="55"/>
      <c r="AQ114" s="55"/>
      <c r="AR114" s="55"/>
      <c r="AS114" s="12">
        <v>304.7</v>
      </c>
      <c r="AT114" s="55"/>
      <c r="AU114" s="55"/>
      <c r="AV114" s="55"/>
      <c r="AW114" s="55"/>
      <c r="AX114" s="55"/>
      <c r="AY114" s="55"/>
      <c r="AZ114" s="55"/>
      <c r="BA114" s="55"/>
      <c r="BB114" s="56" t="s">
        <v>507</v>
      </c>
      <c r="BC114" s="55" t="s">
        <v>2307</v>
      </c>
      <c r="BD114" s="55"/>
      <c r="BE114" s="55"/>
      <c r="BF114" s="55"/>
      <c r="BG114" s="55"/>
      <c r="BH114" s="55" t="s">
        <v>718</v>
      </c>
      <c r="BI114" s="55"/>
    </row>
    <row r="115" spans="1:61">
      <c r="A115" s="12" t="s">
        <v>631</v>
      </c>
      <c r="B115" s="12" t="s">
        <v>574</v>
      </c>
      <c r="C115" s="12">
        <v>13364232028</v>
      </c>
      <c r="D115" s="12">
        <v>10216943</v>
      </c>
      <c r="E115" s="12" t="s">
        <v>518</v>
      </c>
      <c r="F115" s="12">
        <v>560600</v>
      </c>
      <c r="G115" s="12">
        <v>472305.5</v>
      </c>
      <c r="H115" s="12" t="s">
        <v>1523</v>
      </c>
      <c r="I115" s="12">
        <v>190.31</v>
      </c>
      <c r="J115" s="56" t="s">
        <v>507</v>
      </c>
      <c r="K115" s="61"/>
      <c r="L115" s="61" t="s">
        <v>632</v>
      </c>
      <c r="M115" s="55" t="s">
        <v>726</v>
      </c>
      <c r="N115" s="61"/>
      <c r="O115" s="61"/>
      <c r="P115" s="61"/>
      <c r="Q115" s="55"/>
      <c r="R115" s="55"/>
      <c r="S115" s="55"/>
      <c r="T115" s="55" t="s">
        <v>634</v>
      </c>
      <c r="U115" s="56" t="s">
        <v>635</v>
      </c>
      <c r="V115" s="55" t="s">
        <v>636</v>
      </c>
      <c r="W115" s="55" t="s">
        <v>637</v>
      </c>
      <c r="X115" s="55" t="s">
        <v>654</v>
      </c>
      <c r="Y115" s="12" t="s">
        <v>639</v>
      </c>
      <c r="Z115" s="55" t="s">
        <v>538</v>
      </c>
      <c r="AA115" s="55" t="s">
        <v>640</v>
      </c>
      <c r="AB115" s="55" t="s">
        <v>641</v>
      </c>
      <c r="AC115" s="55" t="s">
        <v>642</v>
      </c>
      <c r="AD115" s="55"/>
      <c r="AE115" s="55"/>
      <c r="AF115" s="55"/>
      <c r="AG115" s="55" t="s">
        <v>537</v>
      </c>
      <c r="AH115" s="55" t="s">
        <v>538</v>
      </c>
      <c r="AI115" s="55"/>
      <c r="AJ115" s="55">
        <v>953000</v>
      </c>
      <c r="AK115" s="55"/>
      <c r="AL115" s="55"/>
      <c r="AM115" s="55"/>
      <c r="AN115" s="55"/>
      <c r="AO115" s="55"/>
      <c r="AP115" s="55"/>
      <c r="AQ115" s="55"/>
      <c r="AR115" s="55"/>
      <c r="AS115" s="61"/>
      <c r="AT115" s="55">
        <v>190.31</v>
      </c>
      <c r="AU115" s="55" t="s">
        <v>643</v>
      </c>
      <c r="AV115" s="55" t="s">
        <v>644</v>
      </c>
      <c r="AW115" s="55" t="s">
        <v>632</v>
      </c>
      <c r="AX115" s="55"/>
      <c r="AY115" s="55"/>
      <c r="AZ115" s="55"/>
      <c r="BA115" s="55"/>
      <c r="BB115" s="56" t="s">
        <v>507</v>
      </c>
      <c r="BC115" s="55" t="s">
        <v>726</v>
      </c>
      <c r="BD115" s="55" t="s">
        <v>543</v>
      </c>
      <c r="BE115" s="55" t="s">
        <v>646</v>
      </c>
      <c r="BF115" s="55"/>
      <c r="BG115" s="55" t="s">
        <v>647</v>
      </c>
      <c r="BH115" s="55" t="s">
        <v>648</v>
      </c>
      <c r="BI115" s="55" t="s">
        <v>649</v>
      </c>
    </row>
    <row r="116" spans="1:61">
      <c r="A116" s="12" t="s">
        <v>1952</v>
      </c>
      <c r="B116" s="12"/>
      <c r="C116" s="12"/>
      <c r="D116" s="12">
        <v>10473974</v>
      </c>
      <c r="E116" s="12" t="s">
        <v>533</v>
      </c>
      <c r="F116" s="12">
        <v>157600</v>
      </c>
      <c r="G116" s="12">
        <v>47674</v>
      </c>
      <c r="H116" s="12" t="s">
        <v>1953</v>
      </c>
      <c r="I116" s="12">
        <v>41.54</v>
      </c>
      <c r="J116" s="56" t="s">
        <v>129</v>
      </c>
      <c r="K116" s="51"/>
      <c r="L116" s="51"/>
      <c r="M116" s="51" t="s">
        <v>1953</v>
      </c>
      <c r="N116" s="63">
        <f>R116/G116</f>
        <v>3.77564290808407</v>
      </c>
      <c r="O116" s="66"/>
      <c r="P116" s="64" t="s">
        <v>508</v>
      </c>
      <c r="Q116" s="65">
        <v>18000</v>
      </c>
      <c r="R116" s="55">
        <v>180000</v>
      </c>
      <c r="S116" s="55"/>
      <c r="T116" s="55" t="s">
        <v>715</v>
      </c>
      <c r="U116" s="56" t="s">
        <v>716</v>
      </c>
      <c r="V116" s="55" t="s">
        <v>636</v>
      </c>
      <c r="W116" s="55" t="s">
        <v>637</v>
      </c>
      <c r="X116" s="55" t="s">
        <v>672</v>
      </c>
      <c r="Y116" s="12" t="s">
        <v>2308</v>
      </c>
      <c r="Z116" s="55" t="s">
        <v>538</v>
      </c>
      <c r="AA116" s="55"/>
      <c r="AB116" s="55"/>
      <c r="AC116" s="55"/>
      <c r="AD116" s="55"/>
      <c r="AE116" s="55"/>
      <c r="AF116" s="55"/>
      <c r="AG116" s="55"/>
      <c r="AH116" s="55" t="s">
        <v>537</v>
      </c>
      <c r="AI116" s="55"/>
      <c r="AJ116" s="55"/>
      <c r="AK116" s="55"/>
      <c r="AL116" s="55"/>
      <c r="AM116" s="55"/>
      <c r="AN116" s="55"/>
      <c r="AO116" s="55"/>
      <c r="AP116" s="55"/>
      <c r="AQ116" s="55"/>
      <c r="AR116" s="55"/>
      <c r="AS116" s="12">
        <v>41.54</v>
      </c>
      <c r="AT116" s="55"/>
      <c r="AU116" s="55"/>
      <c r="AV116" s="55"/>
      <c r="AW116" s="55"/>
      <c r="AX116" s="55"/>
      <c r="AY116" s="55"/>
      <c r="AZ116" s="55"/>
      <c r="BA116" s="55"/>
      <c r="BB116" s="56" t="s">
        <v>129</v>
      </c>
      <c r="BC116" s="55" t="s">
        <v>2309</v>
      </c>
      <c r="BD116" s="55"/>
      <c r="BE116" s="55"/>
      <c r="BF116" s="55"/>
      <c r="BG116" s="55"/>
      <c r="BH116" s="55" t="s">
        <v>718</v>
      </c>
      <c r="BI116" s="55"/>
    </row>
    <row r="117" spans="1:61">
      <c r="A117" s="12" t="s">
        <v>1952</v>
      </c>
      <c r="B117" s="12"/>
      <c r="C117" s="12"/>
      <c r="D117" s="12">
        <v>10473975</v>
      </c>
      <c r="E117" s="12" t="s">
        <v>533</v>
      </c>
      <c r="F117" s="12">
        <v>3209394</v>
      </c>
      <c r="G117" s="12">
        <v>752126.4</v>
      </c>
      <c r="H117" s="12" t="s">
        <v>1112</v>
      </c>
      <c r="I117" s="12">
        <v>169.78</v>
      </c>
      <c r="J117" s="56" t="s">
        <v>507</v>
      </c>
      <c r="K117" s="51"/>
      <c r="L117" s="51"/>
      <c r="M117" s="51" t="s">
        <v>1112</v>
      </c>
      <c r="N117" s="63">
        <f>R117/G117</f>
        <v>17.0654400643296</v>
      </c>
      <c r="O117" s="66"/>
      <c r="P117" s="64" t="s">
        <v>508</v>
      </c>
      <c r="Q117" s="65">
        <v>75600</v>
      </c>
      <c r="R117" s="55">
        <f>I117*Q117</f>
        <v>12835368</v>
      </c>
      <c r="S117" s="55"/>
      <c r="T117" s="55" t="s">
        <v>715</v>
      </c>
      <c r="U117" s="56" t="s">
        <v>716</v>
      </c>
      <c r="V117" s="55" t="s">
        <v>636</v>
      </c>
      <c r="W117" s="55" t="s">
        <v>637</v>
      </c>
      <c r="X117" s="55" t="s">
        <v>654</v>
      </c>
      <c r="Y117" s="12" t="s">
        <v>639</v>
      </c>
      <c r="Z117" s="55" t="s">
        <v>538</v>
      </c>
      <c r="AA117" s="55"/>
      <c r="AB117" s="55"/>
      <c r="AC117" s="55"/>
      <c r="AD117" s="55"/>
      <c r="AE117" s="55"/>
      <c r="AF117" s="55"/>
      <c r="AG117" s="55"/>
      <c r="AH117" s="55" t="s">
        <v>537</v>
      </c>
      <c r="AI117" s="55"/>
      <c r="AJ117" s="55"/>
      <c r="AK117" s="55"/>
      <c r="AL117" s="55"/>
      <c r="AM117" s="55"/>
      <c r="AN117" s="55"/>
      <c r="AO117" s="55"/>
      <c r="AP117" s="55"/>
      <c r="AQ117" s="55"/>
      <c r="AR117" s="55"/>
      <c r="AS117" s="12">
        <v>169.78</v>
      </c>
      <c r="AT117" s="55"/>
      <c r="AU117" s="55"/>
      <c r="AV117" s="55"/>
      <c r="AW117" s="55"/>
      <c r="AX117" s="55"/>
      <c r="AY117" s="55"/>
      <c r="AZ117" s="55"/>
      <c r="BA117" s="55"/>
      <c r="BB117" s="56" t="s">
        <v>507</v>
      </c>
      <c r="BC117" s="55" t="s">
        <v>2310</v>
      </c>
      <c r="BD117" s="55"/>
      <c r="BE117" s="55"/>
      <c r="BF117" s="55"/>
      <c r="BG117" s="55"/>
      <c r="BH117" s="55" t="s">
        <v>718</v>
      </c>
      <c r="BI117" s="55"/>
    </row>
    <row r="118" spans="1:61">
      <c r="A118" s="12" t="s">
        <v>1681</v>
      </c>
      <c r="B118" s="12" t="s">
        <v>2311</v>
      </c>
      <c r="C118" s="12">
        <v>15955968636</v>
      </c>
      <c r="D118" s="12">
        <v>10092231</v>
      </c>
      <c r="E118" s="12" t="s">
        <v>506</v>
      </c>
      <c r="F118" s="12">
        <v>1274850.4</v>
      </c>
      <c r="G118" s="12">
        <v>985197.86</v>
      </c>
      <c r="H118" s="12" t="s">
        <v>1684</v>
      </c>
      <c r="I118" s="12"/>
      <c r="J118" s="61"/>
      <c r="K118" s="61"/>
      <c r="L118" s="61"/>
      <c r="M118" s="55" t="s">
        <v>2312</v>
      </c>
      <c r="N118" s="61"/>
      <c r="O118" s="61"/>
      <c r="P118" s="61"/>
      <c r="Q118" s="55"/>
      <c r="R118" s="55"/>
      <c r="S118" s="55"/>
      <c r="T118" s="55" t="s">
        <v>1671</v>
      </c>
      <c r="U118" s="56" t="s">
        <v>1680</v>
      </c>
      <c r="V118" s="55" t="s">
        <v>1348</v>
      </c>
      <c r="W118" s="55" t="s">
        <v>2024</v>
      </c>
      <c r="X118" s="55" t="s">
        <v>2091</v>
      </c>
      <c r="Y118" s="12" t="s">
        <v>639</v>
      </c>
      <c r="Z118" s="55" t="s">
        <v>537</v>
      </c>
      <c r="AA118" s="55"/>
      <c r="AB118" s="55" t="s">
        <v>641</v>
      </c>
      <c r="AC118" s="55" t="s">
        <v>2313</v>
      </c>
      <c r="AD118" s="69">
        <v>61635</v>
      </c>
      <c r="AE118" s="55">
        <v>8576</v>
      </c>
      <c r="AF118" s="55"/>
      <c r="AG118" s="55" t="s">
        <v>538</v>
      </c>
      <c r="AH118" s="55" t="s">
        <v>537</v>
      </c>
      <c r="AI118" s="55"/>
      <c r="AJ118" s="55"/>
      <c r="AK118" s="55"/>
      <c r="AL118" s="55"/>
      <c r="AM118" s="55"/>
      <c r="AN118" s="55"/>
      <c r="AO118" s="55"/>
      <c r="AP118" s="55"/>
      <c r="AQ118" s="55"/>
      <c r="AR118" s="55"/>
      <c r="AS118" s="61"/>
      <c r="AT118" s="55"/>
      <c r="AU118" s="55"/>
      <c r="AV118" s="55"/>
      <c r="AW118" s="55"/>
      <c r="AX118" s="55"/>
      <c r="AY118" s="55"/>
      <c r="AZ118" s="55"/>
      <c r="BA118" s="55"/>
      <c r="BB118" s="56" t="s">
        <v>1164</v>
      </c>
      <c r="BC118" s="55" t="s">
        <v>2314</v>
      </c>
      <c r="BD118" s="55" t="s">
        <v>2298</v>
      </c>
      <c r="BE118" s="55" t="s">
        <v>2315</v>
      </c>
      <c r="BF118" s="55"/>
      <c r="BG118" s="55" t="s">
        <v>2316</v>
      </c>
      <c r="BH118" s="55" t="s">
        <v>2317</v>
      </c>
      <c r="BI118" s="55" t="s">
        <v>2318</v>
      </c>
    </row>
    <row r="119" spans="1:61">
      <c r="A119" s="12" t="s">
        <v>1697</v>
      </c>
      <c r="B119" s="12" t="s">
        <v>517</v>
      </c>
      <c r="C119" s="12"/>
      <c r="D119" s="12">
        <v>10049534</v>
      </c>
      <c r="E119" s="12" t="s">
        <v>506</v>
      </c>
      <c r="F119" s="12">
        <v>3326627.2</v>
      </c>
      <c r="G119" s="12">
        <v>2157036.69</v>
      </c>
      <c r="H119" s="12" t="s">
        <v>1706</v>
      </c>
      <c r="I119" s="12">
        <v>287.29</v>
      </c>
      <c r="J119" s="61"/>
      <c r="K119" s="61"/>
      <c r="L119" s="61"/>
      <c r="M119" s="55" t="s">
        <v>2319</v>
      </c>
      <c r="N119" s="61"/>
      <c r="O119" s="61"/>
      <c r="P119" s="61"/>
      <c r="Q119" s="55"/>
      <c r="R119" s="55"/>
      <c r="S119" s="55"/>
      <c r="T119" s="55" t="s">
        <v>1671</v>
      </c>
      <c r="U119" s="56" t="s">
        <v>2320</v>
      </c>
      <c r="V119" s="55" t="s">
        <v>636</v>
      </c>
      <c r="W119" s="55" t="s">
        <v>637</v>
      </c>
      <c r="X119" s="55" t="s">
        <v>638</v>
      </c>
      <c r="Y119" s="12" t="s">
        <v>639</v>
      </c>
      <c r="Z119" s="55" t="s">
        <v>538</v>
      </c>
      <c r="AA119" s="55" t="s">
        <v>2321</v>
      </c>
      <c r="AB119" s="55" t="s">
        <v>641</v>
      </c>
      <c r="AC119" s="55" t="s">
        <v>2091</v>
      </c>
      <c r="AD119" s="55"/>
      <c r="AE119" s="55">
        <v>287.29</v>
      </c>
      <c r="AF119" s="55"/>
      <c r="AG119" s="55" t="s">
        <v>537</v>
      </c>
      <c r="AH119" s="55" t="s">
        <v>537</v>
      </c>
      <c r="AI119" s="55" t="s">
        <v>537</v>
      </c>
      <c r="AJ119" s="55"/>
      <c r="AK119" s="55"/>
      <c r="AL119" s="55"/>
      <c r="AM119" s="55"/>
      <c r="AN119" s="55"/>
      <c r="AO119" s="55"/>
      <c r="AP119" s="55"/>
      <c r="AQ119" s="55"/>
      <c r="AR119" s="55"/>
      <c r="AS119" s="61"/>
      <c r="AT119" s="55">
        <v>287.29</v>
      </c>
      <c r="AU119" s="55" t="s">
        <v>2322</v>
      </c>
      <c r="AV119" s="55" t="s">
        <v>2028</v>
      </c>
      <c r="AW119" s="55" t="s">
        <v>2323</v>
      </c>
      <c r="AX119" s="55"/>
      <c r="AY119" s="55"/>
      <c r="AZ119" s="55"/>
      <c r="BA119" s="55"/>
      <c r="BB119" s="56" t="s">
        <v>1356</v>
      </c>
      <c r="BC119" s="55" t="s">
        <v>2319</v>
      </c>
      <c r="BD119" s="55" t="s">
        <v>2298</v>
      </c>
      <c r="BE119" s="55" t="s">
        <v>2324</v>
      </c>
      <c r="BF119" s="55"/>
      <c r="BG119" s="55" t="s">
        <v>2325</v>
      </c>
      <c r="BH119" s="55" t="s">
        <v>2324</v>
      </c>
      <c r="BI119" s="55" t="s">
        <v>2325</v>
      </c>
    </row>
    <row r="120" spans="1:61">
      <c r="A120" s="12" t="s">
        <v>942</v>
      </c>
      <c r="B120" s="12" t="s">
        <v>585</v>
      </c>
      <c r="C120" s="12">
        <v>18855323432</v>
      </c>
      <c r="D120" s="12">
        <v>10077000</v>
      </c>
      <c r="E120" s="12" t="s">
        <v>533</v>
      </c>
      <c r="F120" s="12">
        <v>1078976.54</v>
      </c>
      <c r="G120" s="12">
        <v>844299.21</v>
      </c>
      <c r="H120" s="12" t="s">
        <v>1738</v>
      </c>
      <c r="I120" s="12"/>
      <c r="J120" s="61"/>
      <c r="K120" s="61"/>
      <c r="L120" s="61"/>
      <c r="M120" s="55" t="s">
        <v>2326</v>
      </c>
      <c r="N120" s="61"/>
      <c r="O120" s="61"/>
      <c r="P120" s="61"/>
      <c r="Q120" s="55"/>
      <c r="R120" s="55"/>
      <c r="S120" s="55"/>
      <c r="T120" s="55" t="s">
        <v>1671</v>
      </c>
      <c r="U120" s="56" t="s">
        <v>1672</v>
      </c>
      <c r="V120" s="55" t="s">
        <v>636</v>
      </c>
      <c r="W120" s="55" t="s">
        <v>637</v>
      </c>
      <c r="X120" s="55" t="s">
        <v>1990</v>
      </c>
      <c r="Y120" s="12" t="s">
        <v>1896</v>
      </c>
      <c r="Z120" s="55" t="s">
        <v>537</v>
      </c>
      <c r="AA120" s="55" t="s">
        <v>2327</v>
      </c>
      <c r="AB120" s="55" t="s">
        <v>1790</v>
      </c>
      <c r="AC120" s="55"/>
      <c r="AD120" s="55"/>
      <c r="AE120" s="55"/>
      <c r="AF120" s="55"/>
      <c r="AG120" s="55"/>
      <c r="AH120" s="55" t="s">
        <v>538</v>
      </c>
      <c r="AI120" s="55"/>
      <c r="AJ120" s="55"/>
      <c r="AK120" s="55"/>
      <c r="AL120" s="55"/>
      <c r="AM120" s="55"/>
      <c r="AN120" s="55"/>
      <c r="AO120" s="55"/>
      <c r="AP120" s="55"/>
      <c r="AQ120" s="55"/>
      <c r="AR120" s="55"/>
      <c r="AS120" s="61"/>
      <c r="AT120" s="55"/>
      <c r="AU120" s="55" t="s">
        <v>2328</v>
      </c>
      <c r="AV120" s="55"/>
      <c r="AW120" s="55"/>
      <c r="AX120" s="55"/>
      <c r="AY120" s="55"/>
      <c r="AZ120" s="55"/>
      <c r="BA120" s="55"/>
      <c r="BB120" s="56" t="s">
        <v>1356</v>
      </c>
      <c r="BC120" s="55" t="s">
        <v>2329</v>
      </c>
      <c r="BD120" s="55" t="s">
        <v>2298</v>
      </c>
      <c r="BE120" s="55" t="s">
        <v>2299</v>
      </c>
      <c r="BF120" s="55"/>
      <c r="BG120" s="55" t="s">
        <v>2300</v>
      </c>
      <c r="BH120" s="55" t="s">
        <v>945</v>
      </c>
      <c r="BI120" s="55" t="s">
        <v>946</v>
      </c>
    </row>
    <row r="121" spans="1:61">
      <c r="A121" s="12" t="s">
        <v>942</v>
      </c>
      <c r="B121" s="12" t="s">
        <v>585</v>
      </c>
      <c r="C121" s="12">
        <v>18855323432</v>
      </c>
      <c r="D121" s="12">
        <v>10077035</v>
      </c>
      <c r="E121" s="12" t="s">
        <v>533</v>
      </c>
      <c r="F121" s="12">
        <v>596321.2</v>
      </c>
      <c r="G121" s="12">
        <v>346173.4</v>
      </c>
      <c r="H121" s="12" t="s">
        <v>582</v>
      </c>
      <c r="I121" s="12">
        <v>229.23</v>
      </c>
      <c r="J121" s="56" t="s">
        <v>507</v>
      </c>
      <c r="K121" s="61"/>
      <c r="L121" s="61" t="s">
        <v>118</v>
      </c>
      <c r="M121" s="55" t="s">
        <v>584</v>
      </c>
      <c r="N121" s="63">
        <f>R121/G121</f>
        <v>4.98954584609909</v>
      </c>
      <c r="O121" s="66"/>
      <c r="P121" s="64" t="s">
        <v>508</v>
      </c>
      <c r="Q121" s="65">
        <v>7535</v>
      </c>
      <c r="R121" s="55">
        <f>I121*Q121</f>
        <v>1727248.05</v>
      </c>
      <c r="S121" s="55"/>
      <c r="T121" s="55" t="s">
        <v>1671</v>
      </c>
      <c r="U121" s="56" t="s">
        <v>1672</v>
      </c>
      <c r="V121" s="55" t="s">
        <v>636</v>
      </c>
      <c r="W121" s="55" t="s">
        <v>637</v>
      </c>
      <c r="X121" s="55" t="s">
        <v>654</v>
      </c>
      <c r="Y121" s="12" t="s">
        <v>639</v>
      </c>
      <c r="Z121" s="55" t="s">
        <v>537</v>
      </c>
      <c r="AA121" s="55" t="s">
        <v>2327</v>
      </c>
      <c r="AB121" s="55" t="s">
        <v>2330</v>
      </c>
      <c r="AC121" s="55"/>
      <c r="AD121" s="55"/>
      <c r="AE121" s="55"/>
      <c r="AF121" s="55"/>
      <c r="AG121" s="55"/>
      <c r="AH121" s="55" t="s">
        <v>537</v>
      </c>
      <c r="AI121" s="55"/>
      <c r="AJ121" s="55">
        <v>300</v>
      </c>
      <c r="AK121" s="55">
        <v>3600</v>
      </c>
      <c r="AL121" s="55"/>
      <c r="AM121" s="55"/>
      <c r="AN121" s="55"/>
      <c r="AO121" s="55"/>
      <c r="AP121" s="55"/>
      <c r="AQ121" s="55"/>
      <c r="AR121" s="55"/>
      <c r="AS121" s="12">
        <v>229.23</v>
      </c>
      <c r="AT121" s="55"/>
      <c r="AU121" s="55" t="s">
        <v>2331</v>
      </c>
      <c r="AV121" s="55"/>
      <c r="AW121" s="55"/>
      <c r="AX121" s="55"/>
      <c r="AY121" s="55"/>
      <c r="AZ121" s="55"/>
      <c r="BA121" s="55"/>
      <c r="BB121" s="56" t="s">
        <v>507</v>
      </c>
      <c r="BC121" s="55" t="s">
        <v>2332</v>
      </c>
      <c r="BD121" s="55" t="s">
        <v>2298</v>
      </c>
      <c r="BE121" s="55" t="s">
        <v>2299</v>
      </c>
      <c r="BF121" s="55"/>
      <c r="BG121" s="55" t="s">
        <v>2300</v>
      </c>
      <c r="BH121" s="55" t="s">
        <v>945</v>
      </c>
      <c r="BI121" s="55" t="s">
        <v>946</v>
      </c>
    </row>
    <row r="122" spans="1:61">
      <c r="A122" s="12" t="s">
        <v>942</v>
      </c>
      <c r="B122" s="12" t="s">
        <v>585</v>
      </c>
      <c r="C122" s="12">
        <v>18855323432</v>
      </c>
      <c r="D122" s="12">
        <v>10077037</v>
      </c>
      <c r="E122" s="12" t="s">
        <v>533</v>
      </c>
      <c r="F122" s="12">
        <v>22531.47</v>
      </c>
      <c r="G122" s="12">
        <v>15606.8</v>
      </c>
      <c r="H122" s="12" t="s">
        <v>1745</v>
      </c>
      <c r="I122" s="12">
        <v>1616.37</v>
      </c>
      <c r="J122" s="61"/>
      <c r="K122" s="61"/>
      <c r="L122" s="61"/>
      <c r="M122" s="55" t="s">
        <v>2333</v>
      </c>
      <c r="N122" s="61"/>
      <c r="O122" s="61"/>
      <c r="P122" s="61"/>
      <c r="Q122" s="55"/>
      <c r="R122" s="55"/>
      <c r="S122" s="55"/>
      <c r="T122" s="55" t="s">
        <v>1671</v>
      </c>
      <c r="U122" s="56" t="s">
        <v>1672</v>
      </c>
      <c r="V122" s="55" t="s">
        <v>636</v>
      </c>
      <c r="W122" s="55" t="s">
        <v>637</v>
      </c>
      <c r="X122" s="55" t="s">
        <v>638</v>
      </c>
      <c r="Y122" s="12" t="s">
        <v>639</v>
      </c>
      <c r="Z122" s="55" t="s">
        <v>537</v>
      </c>
      <c r="AA122" s="55" t="s">
        <v>2327</v>
      </c>
      <c r="AB122" s="55" t="s">
        <v>2334</v>
      </c>
      <c r="AC122" s="55"/>
      <c r="AD122" s="55"/>
      <c r="AE122" s="55"/>
      <c r="AF122" s="55"/>
      <c r="AG122" s="55"/>
      <c r="AH122" s="55" t="s">
        <v>537</v>
      </c>
      <c r="AI122" s="55"/>
      <c r="AJ122" s="55"/>
      <c r="AK122" s="55"/>
      <c r="AL122" s="55"/>
      <c r="AM122" s="55"/>
      <c r="AN122" s="55"/>
      <c r="AO122" s="55"/>
      <c r="AP122" s="55"/>
      <c r="AQ122" s="55"/>
      <c r="AR122" s="55"/>
      <c r="AS122" s="61"/>
      <c r="AT122" s="55"/>
      <c r="AU122" s="55"/>
      <c r="AV122" s="55"/>
      <c r="AW122" s="55"/>
      <c r="AX122" s="55"/>
      <c r="AY122" s="55"/>
      <c r="AZ122" s="55"/>
      <c r="BA122" s="55"/>
      <c r="BB122" s="56" t="s">
        <v>1356</v>
      </c>
      <c r="BC122" s="55" t="s">
        <v>2335</v>
      </c>
      <c r="BD122" s="55" t="s">
        <v>2298</v>
      </c>
      <c r="BE122" s="55" t="s">
        <v>2299</v>
      </c>
      <c r="BF122" s="55"/>
      <c r="BG122" s="55" t="s">
        <v>2300</v>
      </c>
      <c r="BH122" s="55" t="s">
        <v>945</v>
      </c>
      <c r="BI122" s="55" t="s">
        <v>946</v>
      </c>
    </row>
    <row r="123" spans="1:61">
      <c r="A123" s="12" t="s">
        <v>1697</v>
      </c>
      <c r="B123" s="12" t="s">
        <v>517</v>
      </c>
      <c r="C123" s="12"/>
      <c r="D123" s="12">
        <v>10050017</v>
      </c>
      <c r="E123" s="12" t="s">
        <v>506</v>
      </c>
      <c r="F123" s="12">
        <v>2646563.12</v>
      </c>
      <c r="G123" s="12">
        <v>1041283.15</v>
      </c>
      <c r="H123" s="12" t="s">
        <v>419</v>
      </c>
      <c r="I123" s="12">
        <v>526.9</v>
      </c>
      <c r="J123" s="56" t="s">
        <v>252</v>
      </c>
      <c r="K123" s="61"/>
      <c r="L123" s="61"/>
      <c r="M123" s="55" t="s">
        <v>420</v>
      </c>
      <c r="N123" s="63">
        <f>R123/G123</f>
        <v>1.86312992772427</v>
      </c>
      <c r="O123" s="66"/>
      <c r="P123" s="66" t="s">
        <v>535</v>
      </c>
      <c r="Q123" s="65">
        <v>3682</v>
      </c>
      <c r="R123" s="55">
        <f>I123*Q123</f>
        <v>1940045.8</v>
      </c>
      <c r="S123" s="55"/>
      <c r="T123" s="55" t="s">
        <v>1671</v>
      </c>
      <c r="U123" s="56" t="s">
        <v>2320</v>
      </c>
      <c r="V123" s="55" t="s">
        <v>636</v>
      </c>
      <c r="W123" s="55" t="s">
        <v>637</v>
      </c>
      <c r="X123" s="55" t="s">
        <v>638</v>
      </c>
      <c r="Y123" s="12" t="s">
        <v>639</v>
      </c>
      <c r="Z123" s="55" t="s">
        <v>538</v>
      </c>
      <c r="AA123" s="55" t="s">
        <v>2321</v>
      </c>
      <c r="AB123" s="55" t="s">
        <v>641</v>
      </c>
      <c r="AC123" s="55" t="s">
        <v>2091</v>
      </c>
      <c r="AD123" s="55"/>
      <c r="AE123" s="55">
        <v>526.9</v>
      </c>
      <c r="AF123" s="55"/>
      <c r="AG123" s="55" t="s">
        <v>537</v>
      </c>
      <c r="AH123" s="55" t="s">
        <v>537</v>
      </c>
      <c r="AI123" s="55" t="s">
        <v>537</v>
      </c>
      <c r="AJ123" s="55"/>
      <c r="AK123" s="55"/>
      <c r="AL123" s="55"/>
      <c r="AM123" s="55"/>
      <c r="AN123" s="55"/>
      <c r="AO123" s="55"/>
      <c r="AP123" s="55"/>
      <c r="AQ123" s="55"/>
      <c r="AR123" s="55"/>
      <c r="AS123" s="12">
        <v>526.9</v>
      </c>
      <c r="AT123" s="55">
        <v>526.9</v>
      </c>
      <c r="AU123" s="55" t="s">
        <v>2322</v>
      </c>
      <c r="AV123" s="55" t="s">
        <v>2028</v>
      </c>
      <c r="AW123" s="55" t="s">
        <v>2336</v>
      </c>
      <c r="AX123" s="55"/>
      <c r="AY123" s="55"/>
      <c r="AZ123" s="55"/>
      <c r="BA123" s="55"/>
      <c r="BB123" s="56" t="s">
        <v>252</v>
      </c>
      <c r="BC123" s="55" t="s">
        <v>420</v>
      </c>
      <c r="BD123" s="55" t="s">
        <v>2298</v>
      </c>
      <c r="BE123" s="55" t="s">
        <v>2324</v>
      </c>
      <c r="BF123" s="55"/>
      <c r="BG123" s="55" t="s">
        <v>2325</v>
      </c>
      <c r="BH123" s="55" t="s">
        <v>2324</v>
      </c>
      <c r="BI123" s="55" t="s">
        <v>2325</v>
      </c>
    </row>
    <row r="124" spans="1:61">
      <c r="A124" s="12" t="s">
        <v>631</v>
      </c>
      <c r="B124" s="12" t="s">
        <v>574</v>
      </c>
      <c r="C124" s="12">
        <v>13364232028</v>
      </c>
      <c r="D124" s="12">
        <v>10217028</v>
      </c>
      <c r="E124" s="12" t="s">
        <v>518</v>
      </c>
      <c r="F124" s="12">
        <v>416556</v>
      </c>
      <c r="G124" s="12">
        <v>350948.43</v>
      </c>
      <c r="H124" s="12" t="s">
        <v>1527</v>
      </c>
      <c r="I124" s="12">
        <v>86.84</v>
      </c>
      <c r="J124" s="56" t="s">
        <v>507</v>
      </c>
      <c r="K124" s="61"/>
      <c r="L124" s="61" t="s">
        <v>632</v>
      </c>
      <c r="M124" s="55" t="s">
        <v>2337</v>
      </c>
      <c r="N124" s="61"/>
      <c r="O124" s="61"/>
      <c r="P124" s="61"/>
      <c r="Q124" s="55"/>
      <c r="R124" s="55"/>
      <c r="S124" s="55"/>
      <c r="T124" s="55" t="s">
        <v>634</v>
      </c>
      <c r="U124" s="56" t="s">
        <v>635</v>
      </c>
      <c r="V124" s="55" t="s">
        <v>636</v>
      </c>
      <c r="W124" s="55" t="s">
        <v>637</v>
      </c>
      <c r="X124" s="55" t="s">
        <v>638</v>
      </c>
      <c r="Y124" s="12" t="s">
        <v>639</v>
      </c>
      <c r="Z124" s="55" t="s">
        <v>538</v>
      </c>
      <c r="AA124" s="55" t="s">
        <v>640</v>
      </c>
      <c r="AB124" s="55" t="s">
        <v>641</v>
      </c>
      <c r="AC124" s="55" t="s">
        <v>642</v>
      </c>
      <c r="AD124" s="55"/>
      <c r="AE124" s="55"/>
      <c r="AF124" s="55"/>
      <c r="AG124" s="55" t="s">
        <v>537</v>
      </c>
      <c r="AH124" s="55" t="s">
        <v>538</v>
      </c>
      <c r="AI124" s="55"/>
      <c r="AJ124" s="55">
        <v>260520</v>
      </c>
      <c r="AK124" s="55"/>
      <c r="AL124" s="55"/>
      <c r="AM124" s="55"/>
      <c r="AN124" s="55"/>
      <c r="AO124" s="55"/>
      <c r="AP124" s="55"/>
      <c r="AQ124" s="55"/>
      <c r="AR124" s="55"/>
      <c r="AS124" s="61"/>
      <c r="AT124" s="55">
        <v>86.84</v>
      </c>
      <c r="AU124" s="55" t="s">
        <v>643</v>
      </c>
      <c r="AV124" s="55" t="s">
        <v>644</v>
      </c>
      <c r="AW124" s="55" t="s">
        <v>632</v>
      </c>
      <c r="AX124" s="55"/>
      <c r="AY124" s="55"/>
      <c r="AZ124" s="55"/>
      <c r="BA124" s="55"/>
      <c r="BB124" s="56" t="s">
        <v>507</v>
      </c>
      <c r="BC124" s="55" t="s">
        <v>728</v>
      </c>
      <c r="BD124" s="55" t="s">
        <v>543</v>
      </c>
      <c r="BE124" s="55" t="s">
        <v>646</v>
      </c>
      <c r="BF124" s="55"/>
      <c r="BG124" s="55" t="s">
        <v>647</v>
      </c>
      <c r="BH124" s="55" t="s">
        <v>648</v>
      </c>
      <c r="BI124" s="55" t="s">
        <v>649</v>
      </c>
    </row>
    <row r="125" spans="1:61">
      <c r="A125" s="12" t="s">
        <v>2338</v>
      </c>
      <c r="B125" s="12" t="s">
        <v>2339</v>
      </c>
      <c r="C125" s="12">
        <v>15673396770</v>
      </c>
      <c r="D125" s="12">
        <v>10078198</v>
      </c>
      <c r="E125" s="12" t="s">
        <v>556</v>
      </c>
      <c r="F125" s="12">
        <v>3051554.58</v>
      </c>
      <c r="G125" s="12">
        <v>2334439.17</v>
      </c>
      <c r="H125" s="12" t="s">
        <v>1429</v>
      </c>
      <c r="I125" s="12"/>
      <c r="J125" s="61"/>
      <c r="K125" s="61"/>
      <c r="L125" s="61"/>
      <c r="M125" s="55" t="s">
        <v>2340</v>
      </c>
      <c r="N125" s="61"/>
      <c r="O125" s="61"/>
      <c r="P125" s="61"/>
      <c r="Q125" s="55"/>
      <c r="R125" s="55"/>
      <c r="S125" s="55"/>
      <c r="T125" s="55" t="s">
        <v>1407</v>
      </c>
      <c r="U125" s="56" t="s">
        <v>1426</v>
      </c>
      <c r="V125" s="55" t="s">
        <v>636</v>
      </c>
      <c r="W125" s="55" t="s">
        <v>637</v>
      </c>
      <c r="X125" s="55" t="s">
        <v>1990</v>
      </c>
      <c r="Y125" s="12" t="s">
        <v>1896</v>
      </c>
      <c r="Z125" s="55" t="s">
        <v>537</v>
      </c>
      <c r="AA125" s="55"/>
      <c r="AB125" s="55"/>
      <c r="AC125" s="55"/>
      <c r="AD125" s="55"/>
      <c r="AE125" s="55"/>
      <c r="AF125" s="55"/>
      <c r="AG125" s="55"/>
      <c r="AH125" s="55" t="s">
        <v>538</v>
      </c>
      <c r="AI125" s="55"/>
      <c r="AJ125" s="55"/>
      <c r="AK125" s="55"/>
      <c r="AL125" s="55"/>
      <c r="AM125" s="55"/>
      <c r="AN125" s="55"/>
      <c r="AO125" s="55"/>
      <c r="AP125" s="55"/>
      <c r="AQ125" s="55"/>
      <c r="AR125" s="55"/>
      <c r="AS125" s="61"/>
      <c r="AT125" s="55"/>
      <c r="AU125" s="55" t="s">
        <v>2341</v>
      </c>
      <c r="AV125" s="55" t="s">
        <v>2342</v>
      </c>
      <c r="AW125" s="55"/>
      <c r="AX125" s="55"/>
      <c r="AY125" s="55"/>
      <c r="AZ125" s="55"/>
      <c r="BA125" s="55"/>
      <c r="BB125" s="56" t="s">
        <v>1356</v>
      </c>
      <c r="BC125" s="55" t="s">
        <v>2340</v>
      </c>
      <c r="BD125" s="55" t="s">
        <v>2075</v>
      </c>
      <c r="BE125" s="55" t="s">
        <v>2343</v>
      </c>
      <c r="BF125" s="55"/>
      <c r="BG125" s="55" t="s">
        <v>2344</v>
      </c>
      <c r="BH125" s="55" t="s">
        <v>2345</v>
      </c>
      <c r="BI125" s="55" t="s">
        <v>2346</v>
      </c>
    </row>
    <row r="126" spans="1:61">
      <c r="A126" s="12" t="s">
        <v>1692</v>
      </c>
      <c r="B126" s="12" t="s">
        <v>2347</v>
      </c>
      <c r="C126" s="12">
        <v>15105227216</v>
      </c>
      <c r="D126" s="12">
        <v>10241993</v>
      </c>
      <c r="E126" s="12" t="s">
        <v>506</v>
      </c>
      <c r="F126" s="12">
        <v>3258024.96</v>
      </c>
      <c r="G126" s="12">
        <v>2896022.2</v>
      </c>
      <c r="H126" s="12" t="s">
        <v>1693</v>
      </c>
      <c r="I126" s="12"/>
      <c r="J126" s="61"/>
      <c r="K126" s="61"/>
      <c r="L126" s="61"/>
      <c r="M126" s="55" t="s">
        <v>2348</v>
      </c>
      <c r="N126" s="61"/>
      <c r="O126" s="61"/>
      <c r="P126" s="61"/>
      <c r="Q126" s="55"/>
      <c r="R126" s="55"/>
      <c r="S126" s="55"/>
      <c r="T126" s="55" t="s">
        <v>1671</v>
      </c>
      <c r="U126" s="56" t="s">
        <v>1691</v>
      </c>
      <c r="V126" s="55" t="s">
        <v>1348</v>
      </c>
      <c r="W126" s="55" t="s">
        <v>2024</v>
      </c>
      <c r="X126" s="55" t="s">
        <v>2025</v>
      </c>
      <c r="Y126" s="12" t="s">
        <v>147</v>
      </c>
      <c r="Z126" s="55"/>
      <c r="AA126" s="55" t="s">
        <v>2349</v>
      </c>
      <c r="AB126" s="55" t="s">
        <v>641</v>
      </c>
      <c r="AC126" s="55" t="s">
        <v>147</v>
      </c>
      <c r="AD126" s="69">
        <v>59685</v>
      </c>
      <c r="AE126" s="55">
        <v>7994</v>
      </c>
      <c r="AF126" s="55"/>
      <c r="AG126" s="55" t="s">
        <v>537</v>
      </c>
      <c r="AH126" s="55" t="s">
        <v>537</v>
      </c>
      <c r="AI126" s="55"/>
      <c r="AJ126" s="55"/>
      <c r="AK126" s="55"/>
      <c r="AL126" s="55"/>
      <c r="AM126" s="55"/>
      <c r="AN126" s="55"/>
      <c r="AO126" s="55"/>
      <c r="AP126" s="55"/>
      <c r="AQ126" s="55"/>
      <c r="AR126" s="55"/>
      <c r="AS126" s="61"/>
      <c r="AT126" s="55"/>
      <c r="AU126" s="55"/>
      <c r="AV126" s="55"/>
      <c r="AW126" s="55"/>
      <c r="AX126" s="55"/>
      <c r="AY126" s="55"/>
      <c r="AZ126" s="55"/>
      <c r="BA126" s="55"/>
      <c r="BB126" s="56" t="s">
        <v>1164</v>
      </c>
      <c r="BC126" s="55" t="s">
        <v>2350</v>
      </c>
      <c r="BD126" s="55" t="s">
        <v>2298</v>
      </c>
      <c r="BE126" s="55" t="s">
        <v>2351</v>
      </c>
      <c r="BF126" s="55"/>
      <c r="BG126" s="55" t="s">
        <v>2352</v>
      </c>
      <c r="BH126" s="55" t="s">
        <v>2353</v>
      </c>
      <c r="BI126" s="55" t="s">
        <v>2352</v>
      </c>
    </row>
    <row r="127" spans="1:61">
      <c r="A127" s="12" t="s">
        <v>1681</v>
      </c>
      <c r="B127" s="12" t="s">
        <v>2311</v>
      </c>
      <c r="C127" s="12">
        <v>15955968636</v>
      </c>
      <c r="D127" s="12">
        <v>10092193</v>
      </c>
      <c r="E127" s="12" t="s">
        <v>506</v>
      </c>
      <c r="F127" s="12">
        <v>431116.68</v>
      </c>
      <c r="G127" s="12">
        <v>213984.44</v>
      </c>
      <c r="H127" s="12" t="s">
        <v>1682</v>
      </c>
      <c r="I127" s="12"/>
      <c r="J127" s="61"/>
      <c r="K127" s="61"/>
      <c r="L127" s="61"/>
      <c r="M127" s="55" t="s">
        <v>2354</v>
      </c>
      <c r="N127" s="61"/>
      <c r="O127" s="61"/>
      <c r="P127" s="61"/>
      <c r="Q127" s="55"/>
      <c r="R127" s="55"/>
      <c r="S127" s="55"/>
      <c r="T127" s="55" t="s">
        <v>1671</v>
      </c>
      <c r="U127" s="56" t="s">
        <v>1680</v>
      </c>
      <c r="V127" s="55" t="s">
        <v>1348</v>
      </c>
      <c r="W127" s="55" t="s">
        <v>2024</v>
      </c>
      <c r="X127" s="55" t="s">
        <v>2091</v>
      </c>
      <c r="Y127" s="12" t="s">
        <v>639</v>
      </c>
      <c r="Z127" s="55" t="s">
        <v>538</v>
      </c>
      <c r="AA127" s="55"/>
      <c r="AB127" s="55" t="s">
        <v>641</v>
      </c>
      <c r="AC127" s="55" t="s">
        <v>2313</v>
      </c>
      <c r="AD127" s="69">
        <v>57249</v>
      </c>
      <c r="AE127" s="55">
        <v>4115.57</v>
      </c>
      <c r="AF127" s="55"/>
      <c r="AG127" s="55" t="s">
        <v>537</v>
      </c>
      <c r="AH127" s="55" t="s">
        <v>537</v>
      </c>
      <c r="AI127" s="55"/>
      <c r="AJ127" s="55"/>
      <c r="AK127" s="55"/>
      <c r="AL127" s="55"/>
      <c r="AM127" s="55"/>
      <c r="AN127" s="55"/>
      <c r="AO127" s="55"/>
      <c r="AP127" s="55"/>
      <c r="AQ127" s="55"/>
      <c r="AR127" s="55"/>
      <c r="AS127" s="61"/>
      <c r="AT127" s="55"/>
      <c r="AU127" s="55"/>
      <c r="AV127" s="55"/>
      <c r="AW127" s="55"/>
      <c r="AX127" s="55"/>
      <c r="AY127" s="55"/>
      <c r="AZ127" s="55"/>
      <c r="BA127" s="55"/>
      <c r="BB127" s="56" t="s">
        <v>1164</v>
      </c>
      <c r="BC127" s="55" t="s">
        <v>2355</v>
      </c>
      <c r="BD127" s="55" t="s">
        <v>2298</v>
      </c>
      <c r="BE127" s="55" t="s">
        <v>2315</v>
      </c>
      <c r="BF127" s="55"/>
      <c r="BG127" s="55" t="s">
        <v>2316</v>
      </c>
      <c r="BH127" s="55" t="s">
        <v>2317</v>
      </c>
      <c r="BI127" s="55" t="s">
        <v>2318</v>
      </c>
    </row>
    <row r="128" spans="1:61">
      <c r="A128" s="12" t="s">
        <v>1685</v>
      </c>
      <c r="B128" s="12" t="s">
        <v>2356</v>
      </c>
      <c r="C128" s="12">
        <v>13956428766</v>
      </c>
      <c r="D128" s="12">
        <v>10058841</v>
      </c>
      <c r="E128" s="12" t="s">
        <v>506</v>
      </c>
      <c r="F128" s="12">
        <v>0</v>
      </c>
      <c r="G128" s="12">
        <v>0</v>
      </c>
      <c r="H128" s="12" t="s">
        <v>1689</v>
      </c>
      <c r="I128" s="12"/>
      <c r="J128" s="61"/>
      <c r="K128" s="61"/>
      <c r="L128" s="61"/>
      <c r="M128" s="55" t="s">
        <v>2357</v>
      </c>
      <c r="N128" s="61"/>
      <c r="O128" s="61"/>
      <c r="P128" s="61"/>
      <c r="Q128" s="55"/>
      <c r="R128" s="55"/>
      <c r="S128" s="55"/>
      <c r="T128" s="55" t="s">
        <v>1671</v>
      </c>
      <c r="U128" s="56" t="s">
        <v>1680</v>
      </c>
      <c r="V128" s="55" t="s">
        <v>1348</v>
      </c>
      <c r="W128" s="55" t="s">
        <v>2024</v>
      </c>
      <c r="X128" s="55" t="s">
        <v>2139</v>
      </c>
      <c r="Y128" s="12" t="s">
        <v>2140</v>
      </c>
      <c r="Z128" s="55" t="s">
        <v>538</v>
      </c>
      <c r="AA128" s="55" t="s">
        <v>2358</v>
      </c>
      <c r="AB128" s="55" t="s">
        <v>641</v>
      </c>
      <c r="AC128" s="55" t="s">
        <v>147</v>
      </c>
      <c r="AD128" s="69">
        <v>61535</v>
      </c>
      <c r="AE128" s="55">
        <v>6017.66</v>
      </c>
      <c r="AF128" s="55"/>
      <c r="AG128" s="55" t="s">
        <v>538</v>
      </c>
      <c r="AH128" s="55" t="s">
        <v>537</v>
      </c>
      <c r="AI128" s="55"/>
      <c r="AJ128" s="55"/>
      <c r="AK128" s="55"/>
      <c r="AL128" s="55"/>
      <c r="AM128" s="55"/>
      <c r="AN128" s="55"/>
      <c r="AO128" s="55"/>
      <c r="AP128" s="55"/>
      <c r="AQ128" s="55"/>
      <c r="AR128" s="55"/>
      <c r="AS128" s="61"/>
      <c r="AT128" s="55"/>
      <c r="AU128" s="55"/>
      <c r="AV128" s="55" t="s">
        <v>644</v>
      </c>
      <c r="AW128" s="55"/>
      <c r="AX128" s="55"/>
      <c r="AY128" s="55"/>
      <c r="AZ128" s="55"/>
      <c r="BA128" s="55"/>
      <c r="BB128" s="56" t="s">
        <v>1164</v>
      </c>
      <c r="BC128" s="55" t="s">
        <v>2359</v>
      </c>
      <c r="BD128" s="55" t="s">
        <v>2298</v>
      </c>
      <c r="BE128" s="55" t="s">
        <v>2315</v>
      </c>
      <c r="BF128" s="55"/>
      <c r="BG128" s="55" t="s">
        <v>2316</v>
      </c>
      <c r="BH128" s="55" t="s">
        <v>2360</v>
      </c>
      <c r="BI128" s="55" t="s">
        <v>2361</v>
      </c>
    </row>
    <row r="129" spans="1:61">
      <c r="A129" s="12" t="s">
        <v>1726</v>
      </c>
      <c r="B129" s="12"/>
      <c r="C129" s="12"/>
      <c r="D129" s="12">
        <v>10079146</v>
      </c>
      <c r="E129" s="12" t="s">
        <v>556</v>
      </c>
      <c r="F129" s="12">
        <v>1233496.5</v>
      </c>
      <c r="G129" s="12">
        <v>994391.34</v>
      </c>
      <c r="H129" s="12" t="s">
        <v>1728</v>
      </c>
      <c r="I129" s="12"/>
      <c r="J129" s="61"/>
      <c r="K129" s="61"/>
      <c r="L129" s="61"/>
      <c r="M129" s="55" t="s">
        <v>2362</v>
      </c>
      <c r="N129" s="61"/>
      <c r="O129" s="61"/>
      <c r="P129" s="61"/>
      <c r="Q129" s="55"/>
      <c r="R129" s="55"/>
      <c r="S129" s="55"/>
      <c r="T129" s="55" t="s">
        <v>1671</v>
      </c>
      <c r="U129" s="56" t="s">
        <v>1672</v>
      </c>
      <c r="V129" s="55" t="s">
        <v>636</v>
      </c>
      <c r="W129" s="55" t="s">
        <v>637</v>
      </c>
      <c r="X129" s="55" t="s">
        <v>672</v>
      </c>
      <c r="Y129" s="12" t="s">
        <v>1386</v>
      </c>
      <c r="Z129" s="55" t="s">
        <v>537</v>
      </c>
      <c r="AA129" s="55" t="s">
        <v>2363</v>
      </c>
      <c r="AB129" s="55" t="s">
        <v>641</v>
      </c>
      <c r="AC129" s="55" t="s">
        <v>2140</v>
      </c>
      <c r="AD129" s="69">
        <v>56454</v>
      </c>
      <c r="AE129" s="55"/>
      <c r="AF129" s="55"/>
      <c r="AG129" s="55" t="s">
        <v>538</v>
      </c>
      <c r="AH129" s="55" t="s">
        <v>538</v>
      </c>
      <c r="AI129" s="55"/>
      <c r="AJ129" s="55"/>
      <c r="AK129" s="55"/>
      <c r="AL129" s="55" t="s">
        <v>2364</v>
      </c>
      <c r="AM129" s="55"/>
      <c r="AN129" s="55"/>
      <c r="AO129" s="55" t="s">
        <v>2365</v>
      </c>
      <c r="AP129" s="55"/>
      <c r="AQ129" s="55"/>
      <c r="AR129" s="55"/>
      <c r="AS129" s="61"/>
      <c r="AT129" s="55"/>
      <c r="AU129" s="55"/>
      <c r="AV129" s="55"/>
      <c r="AW129" s="55"/>
      <c r="AX129" s="55"/>
      <c r="AY129" s="55"/>
      <c r="AZ129" s="55"/>
      <c r="BA129" s="55"/>
      <c r="BB129" s="56" t="s">
        <v>1356</v>
      </c>
      <c r="BC129" s="55" t="s">
        <v>2362</v>
      </c>
      <c r="BD129" s="55" t="s">
        <v>2298</v>
      </c>
      <c r="BE129" s="55" t="s">
        <v>2299</v>
      </c>
      <c r="BF129" s="55"/>
      <c r="BG129" s="55" t="s">
        <v>2300</v>
      </c>
      <c r="BH129" s="55" t="s">
        <v>2366</v>
      </c>
      <c r="BI129" s="55" t="s">
        <v>2367</v>
      </c>
    </row>
    <row r="130" spans="1:61">
      <c r="A130" s="12" t="s">
        <v>942</v>
      </c>
      <c r="B130" s="12" t="s">
        <v>585</v>
      </c>
      <c r="C130" s="12">
        <v>18855323432</v>
      </c>
      <c r="D130" s="12">
        <v>10076944</v>
      </c>
      <c r="E130" s="12" t="s">
        <v>533</v>
      </c>
      <c r="F130" s="12">
        <v>1429934.81</v>
      </c>
      <c r="G130" s="12">
        <v>1093900.14</v>
      </c>
      <c r="H130" s="12" t="s">
        <v>1737</v>
      </c>
      <c r="I130" s="12">
        <v>362.06</v>
      </c>
      <c r="J130" s="61"/>
      <c r="K130" s="61"/>
      <c r="L130" s="61"/>
      <c r="M130" s="55" t="s">
        <v>2368</v>
      </c>
      <c r="N130" s="61"/>
      <c r="O130" s="61"/>
      <c r="P130" s="61"/>
      <c r="Q130" s="55"/>
      <c r="R130" s="55"/>
      <c r="S130" s="55"/>
      <c r="T130" s="55" t="s">
        <v>1671</v>
      </c>
      <c r="U130" s="56" t="s">
        <v>1672</v>
      </c>
      <c r="V130" s="55" t="s">
        <v>636</v>
      </c>
      <c r="W130" s="55" t="s">
        <v>637</v>
      </c>
      <c r="X130" s="55" t="s">
        <v>1990</v>
      </c>
      <c r="Y130" s="12" t="s">
        <v>2103</v>
      </c>
      <c r="Z130" s="55" t="s">
        <v>537</v>
      </c>
      <c r="AA130" s="55" t="s">
        <v>2327</v>
      </c>
      <c r="AB130" s="55" t="s">
        <v>1790</v>
      </c>
      <c r="AC130" s="55" t="s">
        <v>2369</v>
      </c>
      <c r="AD130" s="55"/>
      <c r="AE130" s="55">
        <v>3346.2</v>
      </c>
      <c r="AF130" s="55"/>
      <c r="AG130" s="55" t="s">
        <v>537</v>
      </c>
      <c r="AH130" s="55" t="s">
        <v>537</v>
      </c>
      <c r="AI130" s="55"/>
      <c r="AJ130" s="55"/>
      <c r="AK130" s="55"/>
      <c r="AL130" s="55"/>
      <c r="AM130" s="55"/>
      <c r="AN130" s="55"/>
      <c r="AO130" s="55"/>
      <c r="AP130" s="55"/>
      <c r="AQ130" s="55"/>
      <c r="AR130" s="55"/>
      <c r="AS130" s="61"/>
      <c r="AT130" s="55">
        <v>326.06</v>
      </c>
      <c r="AU130" s="55" t="s">
        <v>2328</v>
      </c>
      <c r="AV130" s="55"/>
      <c r="AW130" s="55"/>
      <c r="AX130" s="55"/>
      <c r="AY130" s="55"/>
      <c r="AZ130" s="55"/>
      <c r="BA130" s="55"/>
      <c r="BB130" s="56" t="s">
        <v>1356</v>
      </c>
      <c r="BC130" s="55" t="s">
        <v>2368</v>
      </c>
      <c r="BD130" s="55" t="s">
        <v>2298</v>
      </c>
      <c r="BE130" s="55" t="s">
        <v>2299</v>
      </c>
      <c r="BF130" s="55"/>
      <c r="BG130" s="55" t="s">
        <v>2300</v>
      </c>
      <c r="BH130" s="55" t="s">
        <v>945</v>
      </c>
      <c r="BI130" s="55" t="s">
        <v>946</v>
      </c>
    </row>
    <row r="131" spans="1:61">
      <c r="A131" s="12" t="s">
        <v>2370</v>
      </c>
      <c r="B131" s="12" t="s">
        <v>555</v>
      </c>
      <c r="C131" s="12">
        <v>15960694759</v>
      </c>
      <c r="D131" s="12">
        <v>10090335</v>
      </c>
      <c r="E131" s="12" t="s">
        <v>506</v>
      </c>
      <c r="F131" s="12">
        <v>935806</v>
      </c>
      <c r="G131" s="12">
        <v>519282.38</v>
      </c>
      <c r="H131" s="12" t="s">
        <v>442</v>
      </c>
      <c r="I131" s="12">
        <v>61.75</v>
      </c>
      <c r="J131" s="56" t="s">
        <v>507</v>
      </c>
      <c r="K131" s="61"/>
      <c r="L131" s="61" t="s">
        <v>423</v>
      </c>
      <c r="M131" s="55" t="s">
        <v>443</v>
      </c>
      <c r="N131" s="63">
        <f>R131/G131</f>
        <v>1.0345527225476</v>
      </c>
      <c r="O131" s="66"/>
      <c r="P131" s="66" t="s">
        <v>508</v>
      </c>
      <c r="Q131" s="65">
        <v>8700</v>
      </c>
      <c r="R131" s="55">
        <f>I131*Q131</f>
        <v>537225</v>
      </c>
      <c r="S131" s="55"/>
      <c r="T131" s="55" t="s">
        <v>751</v>
      </c>
      <c r="U131" s="56" t="s">
        <v>752</v>
      </c>
      <c r="V131" s="55" t="s">
        <v>636</v>
      </c>
      <c r="W131" s="55" t="s">
        <v>637</v>
      </c>
      <c r="X131" s="55" t="s">
        <v>638</v>
      </c>
      <c r="Y131" s="12" t="s">
        <v>639</v>
      </c>
      <c r="Z131" s="55" t="s">
        <v>537</v>
      </c>
      <c r="AA131" s="55" t="s">
        <v>1617</v>
      </c>
      <c r="AB131" s="55" t="s">
        <v>641</v>
      </c>
      <c r="AC131" s="55" t="s">
        <v>642</v>
      </c>
      <c r="AD131" s="69">
        <v>53509</v>
      </c>
      <c r="AE131" s="55">
        <v>61.75</v>
      </c>
      <c r="AF131" s="55">
        <v>61.75</v>
      </c>
      <c r="AG131" s="55" t="s">
        <v>537</v>
      </c>
      <c r="AH131" s="55" t="s">
        <v>537</v>
      </c>
      <c r="AI131" s="55" t="s">
        <v>537</v>
      </c>
      <c r="AJ131" s="55"/>
      <c r="AK131" s="55"/>
      <c r="AL131" s="55"/>
      <c r="AM131" s="55"/>
      <c r="AN131" s="55"/>
      <c r="AO131" s="55"/>
      <c r="AP131" s="55"/>
      <c r="AQ131" s="55"/>
      <c r="AR131" s="55"/>
      <c r="AS131" s="12">
        <v>61.75</v>
      </c>
      <c r="AT131" s="55">
        <v>61.75</v>
      </c>
      <c r="AU131" s="55" t="s">
        <v>2371</v>
      </c>
      <c r="AV131" s="55"/>
      <c r="AW131" s="55"/>
      <c r="AX131" s="55"/>
      <c r="AY131" s="55"/>
      <c r="AZ131" s="55"/>
      <c r="BA131" s="55"/>
      <c r="BB131" s="56" t="s">
        <v>507</v>
      </c>
      <c r="BC131" s="55" t="s">
        <v>2372</v>
      </c>
      <c r="BD131" s="55" t="s">
        <v>756</v>
      </c>
      <c r="BE131" s="55" t="s">
        <v>757</v>
      </c>
      <c r="BF131" s="55"/>
      <c r="BG131" s="55" t="s">
        <v>758</v>
      </c>
      <c r="BH131" s="55" t="s">
        <v>2373</v>
      </c>
      <c r="BI131" s="55" t="s">
        <v>2374</v>
      </c>
    </row>
    <row r="132" spans="1:61">
      <c r="A132" s="12" t="s">
        <v>729</v>
      </c>
      <c r="B132" s="12" t="s">
        <v>532</v>
      </c>
      <c r="C132" s="12">
        <v>15848665688</v>
      </c>
      <c r="D132" s="12">
        <v>10278586</v>
      </c>
      <c r="E132" s="12" t="s">
        <v>518</v>
      </c>
      <c r="F132" s="12">
        <v>1030124.48</v>
      </c>
      <c r="G132" s="12">
        <v>906509.56</v>
      </c>
      <c r="H132" s="12" t="s">
        <v>1150</v>
      </c>
      <c r="I132" s="12">
        <v>149.38</v>
      </c>
      <c r="J132" s="56" t="s">
        <v>507</v>
      </c>
      <c r="K132" s="61"/>
      <c r="L132" s="61"/>
      <c r="M132" s="55" t="s">
        <v>731</v>
      </c>
      <c r="N132" s="61"/>
      <c r="O132" s="61"/>
      <c r="P132" s="61"/>
      <c r="Q132" s="55"/>
      <c r="R132" s="55"/>
      <c r="S132" s="55"/>
      <c r="T132" s="55" t="s">
        <v>687</v>
      </c>
      <c r="U132" s="56" t="s">
        <v>688</v>
      </c>
      <c r="V132" s="55" t="s">
        <v>636</v>
      </c>
      <c r="W132" s="55" t="s">
        <v>637</v>
      </c>
      <c r="X132" s="55" t="s">
        <v>638</v>
      </c>
      <c r="Y132" s="12" t="s">
        <v>639</v>
      </c>
      <c r="Z132" s="55" t="s">
        <v>538</v>
      </c>
      <c r="AA132" s="55"/>
      <c r="AB132" s="55"/>
      <c r="AC132" s="55"/>
      <c r="AD132" s="55"/>
      <c r="AE132" s="55"/>
      <c r="AF132" s="55"/>
      <c r="AG132" s="55"/>
      <c r="AH132" s="55" t="s">
        <v>538</v>
      </c>
      <c r="AI132" s="55"/>
      <c r="AJ132" s="55">
        <v>929687.36</v>
      </c>
      <c r="AK132" s="55"/>
      <c r="AL132" s="55"/>
      <c r="AM132" s="55"/>
      <c r="AN132" s="55"/>
      <c r="AO132" s="55"/>
      <c r="AP132" s="55"/>
      <c r="AQ132" s="55"/>
      <c r="AR132" s="55"/>
      <c r="AS132" s="61"/>
      <c r="AT132" s="55"/>
      <c r="AU132" s="55"/>
      <c r="AV132" s="55"/>
      <c r="AW132" s="55"/>
      <c r="AX132" s="55"/>
      <c r="AY132" s="55"/>
      <c r="AZ132" s="55"/>
      <c r="BA132" s="55"/>
      <c r="BB132" s="56" t="s">
        <v>507</v>
      </c>
      <c r="BC132" s="55" t="s">
        <v>731</v>
      </c>
      <c r="BD132" s="55" t="s">
        <v>699</v>
      </c>
      <c r="BE132" s="55" t="s">
        <v>694</v>
      </c>
      <c r="BF132" s="55"/>
      <c r="BG132" s="55" t="s">
        <v>732</v>
      </c>
      <c r="BH132" s="55" t="s">
        <v>733</v>
      </c>
      <c r="BI132" s="55" t="s">
        <v>732</v>
      </c>
    </row>
    <row r="133" spans="1:61">
      <c r="A133" s="12" t="s">
        <v>729</v>
      </c>
      <c r="B133" s="12" t="s">
        <v>532</v>
      </c>
      <c r="C133" s="12">
        <v>15848665688</v>
      </c>
      <c r="D133" s="12">
        <v>10278588</v>
      </c>
      <c r="E133" s="12" t="s">
        <v>518</v>
      </c>
      <c r="F133" s="12">
        <v>1108876.8</v>
      </c>
      <c r="G133" s="12">
        <v>975811.6</v>
      </c>
      <c r="H133" s="12" t="s">
        <v>1152</v>
      </c>
      <c r="I133" s="12">
        <v>160.8</v>
      </c>
      <c r="J133" s="56" t="s">
        <v>507</v>
      </c>
      <c r="K133" s="61"/>
      <c r="L133" s="61"/>
      <c r="M133" s="55" t="s">
        <v>735</v>
      </c>
      <c r="N133" s="61"/>
      <c r="O133" s="61"/>
      <c r="P133" s="61"/>
      <c r="Q133" s="55"/>
      <c r="R133" s="55"/>
      <c r="S133" s="55"/>
      <c r="T133" s="55" t="s">
        <v>687</v>
      </c>
      <c r="U133" s="56" t="s">
        <v>688</v>
      </c>
      <c r="V133" s="55" t="s">
        <v>636</v>
      </c>
      <c r="W133" s="55" t="s">
        <v>637</v>
      </c>
      <c r="X133" s="55" t="s">
        <v>638</v>
      </c>
      <c r="Y133" s="12" t="s">
        <v>639</v>
      </c>
      <c r="Z133" s="55" t="s">
        <v>538</v>
      </c>
      <c r="AA133" s="55"/>
      <c r="AB133" s="55"/>
      <c r="AC133" s="55"/>
      <c r="AD133" s="55"/>
      <c r="AE133" s="55"/>
      <c r="AF133" s="55"/>
      <c r="AG133" s="55"/>
      <c r="AH133" s="55" t="s">
        <v>538</v>
      </c>
      <c r="AI133" s="55"/>
      <c r="AJ133" s="55">
        <v>1000761.33</v>
      </c>
      <c r="AK133" s="55"/>
      <c r="AL133" s="55"/>
      <c r="AM133" s="55"/>
      <c r="AN133" s="55"/>
      <c r="AO133" s="55"/>
      <c r="AP133" s="55"/>
      <c r="AQ133" s="55"/>
      <c r="AR133" s="55"/>
      <c r="AS133" s="61"/>
      <c r="AT133" s="55"/>
      <c r="AU133" s="55"/>
      <c r="AV133" s="55"/>
      <c r="AW133" s="55"/>
      <c r="AX133" s="55"/>
      <c r="AY133" s="55"/>
      <c r="AZ133" s="55"/>
      <c r="BA133" s="55"/>
      <c r="BB133" s="56" t="s">
        <v>507</v>
      </c>
      <c r="BC133" s="55" t="s">
        <v>735</v>
      </c>
      <c r="BD133" s="55" t="s">
        <v>699</v>
      </c>
      <c r="BE133" s="55" t="s">
        <v>694</v>
      </c>
      <c r="BF133" s="55"/>
      <c r="BG133" s="55" t="s">
        <v>732</v>
      </c>
      <c r="BH133" s="55" t="s">
        <v>733</v>
      </c>
      <c r="BI133" s="55" t="s">
        <v>732</v>
      </c>
    </row>
    <row r="134" ht="115.2" spans="1:61">
      <c r="A134" s="12" t="s">
        <v>1726</v>
      </c>
      <c r="B134" s="12"/>
      <c r="C134" s="12"/>
      <c r="D134" s="12">
        <v>10079109</v>
      </c>
      <c r="E134" s="12" t="s">
        <v>556</v>
      </c>
      <c r="F134" s="12">
        <v>2571492.07</v>
      </c>
      <c r="G134" s="12">
        <v>1978443.67</v>
      </c>
      <c r="H134" s="12" t="s">
        <v>1732</v>
      </c>
      <c r="I134" s="12">
        <v>1709.98</v>
      </c>
      <c r="J134" s="61"/>
      <c r="K134" s="61"/>
      <c r="L134" s="61"/>
      <c r="M134" s="55" t="s">
        <v>2375</v>
      </c>
      <c r="N134" s="61"/>
      <c r="O134" s="61"/>
      <c r="P134" s="61"/>
      <c r="Q134" s="55"/>
      <c r="R134" s="55"/>
      <c r="S134" s="55"/>
      <c r="T134" s="55" t="s">
        <v>1671</v>
      </c>
      <c r="U134" s="56" t="s">
        <v>1672</v>
      </c>
      <c r="V134" s="55" t="s">
        <v>636</v>
      </c>
      <c r="W134" s="55" t="s">
        <v>637</v>
      </c>
      <c r="X134" s="55" t="s">
        <v>1990</v>
      </c>
      <c r="Y134" s="12" t="s">
        <v>1678</v>
      </c>
      <c r="Z134" s="55" t="s">
        <v>537</v>
      </c>
      <c r="AA134" s="55" t="s">
        <v>2363</v>
      </c>
      <c r="AB134" s="55" t="s">
        <v>641</v>
      </c>
      <c r="AC134" s="55" t="s">
        <v>2140</v>
      </c>
      <c r="AD134" s="69">
        <v>56454</v>
      </c>
      <c r="AE134" s="55">
        <v>8651</v>
      </c>
      <c r="AF134" s="55"/>
      <c r="AG134" s="55" t="s">
        <v>537</v>
      </c>
      <c r="AH134" s="55" t="s">
        <v>537</v>
      </c>
      <c r="AI134" s="55"/>
      <c r="AJ134" s="55"/>
      <c r="AK134" s="55"/>
      <c r="AL134" s="55"/>
      <c r="AM134" s="55"/>
      <c r="AN134" s="55"/>
      <c r="AO134" s="55"/>
      <c r="AP134" s="55"/>
      <c r="AQ134" s="55"/>
      <c r="AR134" s="55"/>
      <c r="AS134" s="61"/>
      <c r="AT134" s="55">
        <v>1706.98</v>
      </c>
      <c r="AU134" s="55" t="s">
        <v>2376</v>
      </c>
      <c r="AV134" s="55" t="s">
        <v>644</v>
      </c>
      <c r="AW134" s="57" t="s">
        <v>2377</v>
      </c>
      <c r="AX134" s="55"/>
      <c r="AY134" s="55"/>
      <c r="AZ134" s="55"/>
      <c r="BA134" s="55"/>
      <c r="BB134" s="56" t="s">
        <v>1356</v>
      </c>
      <c r="BC134" s="55" t="s">
        <v>2375</v>
      </c>
      <c r="BD134" s="55" t="s">
        <v>2298</v>
      </c>
      <c r="BE134" s="55" t="s">
        <v>2299</v>
      </c>
      <c r="BF134" s="55"/>
      <c r="BG134" s="55" t="s">
        <v>2300</v>
      </c>
      <c r="BH134" s="55" t="s">
        <v>2366</v>
      </c>
      <c r="BI134" s="55" t="s">
        <v>2367</v>
      </c>
    </row>
    <row r="135" spans="1:61">
      <c r="A135" s="12" t="s">
        <v>1726</v>
      </c>
      <c r="B135" s="12"/>
      <c r="C135" s="12"/>
      <c r="D135" s="12">
        <v>10079058</v>
      </c>
      <c r="E135" s="12" t="s">
        <v>556</v>
      </c>
      <c r="F135" s="12">
        <v>856316.58</v>
      </c>
      <c r="G135" s="12">
        <v>682912.53</v>
      </c>
      <c r="H135" s="12" t="s">
        <v>1727</v>
      </c>
      <c r="I135" s="12"/>
      <c r="J135" s="61"/>
      <c r="K135" s="61"/>
      <c r="L135" s="61"/>
      <c r="M135" s="55" t="s">
        <v>2378</v>
      </c>
      <c r="N135" s="61"/>
      <c r="O135" s="61"/>
      <c r="P135" s="61"/>
      <c r="Q135" s="55"/>
      <c r="R135" s="55"/>
      <c r="S135" s="55"/>
      <c r="T135" s="55" t="s">
        <v>1671</v>
      </c>
      <c r="U135" s="56" t="s">
        <v>1672</v>
      </c>
      <c r="V135" s="55" t="s">
        <v>636</v>
      </c>
      <c r="W135" s="55" t="s">
        <v>637</v>
      </c>
      <c r="X135" s="55" t="s">
        <v>672</v>
      </c>
      <c r="Y135" s="12" t="s">
        <v>673</v>
      </c>
      <c r="Z135" s="55" t="s">
        <v>537</v>
      </c>
      <c r="AA135" s="55" t="s">
        <v>2363</v>
      </c>
      <c r="AB135" s="55" t="s">
        <v>641</v>
      </c>
      <c r="AC135" s="55" t="s">
        <v>2140</v>
      </c>
      <c r="AD135" s="69">
        <v>56454</v>
      </c>
      <c r="AE135" s="55">
        <v>9106</v>
      </c>
      <c r="AF135" s="55"/>
      <c r="AG135" s="55" t="s">
        <v>538</v>
      </c>
      <c r="AH135" s="55" t="s">
        <v>538</v>
      </c>
      <c r="AI135" s="55"/>
      <c r="AJ135" s="55"/>
      <c r="AK135" s="55"/>
      <c r="AL135" s="55"/>
      <c r="AM135" s="55"/>
      <c r="AN135" s="55"/>
      <c r="AO135" s="55" t="s">
        <v>2365</v>
      </c>
      <c r="AP135" s="55"/>
      <c r="AQ135" s="55"/>
      <c r="AR135" s="55"/>
      <c r="AS135" s="61"/>
      <c r="AT135" s="55"/>
      <c r="AU135" s="55"/>
      <c r="AV135" s="55"/>
      <c r="AW135" s="55"/>
      <c r="AX135" s="55"/>
      <c r="AY135" s="55"/>
      <c r="AZ135" s="55"/>
      <c r="BA135" s="55"/>
      <c r="BB135" s="56" t="s">
        <v>1356</v>
      </c>
      <c r="BC135" s="55" t="s">
        <v>2378</v>
      </c>
      <c r="BD135" s="55" t="s">
        <v>2298</v>
      </c>
      <c r="BE135" s="55" t="s">
        <v>2299</v>
      </c>
      <c r="BF135" s="55"/>
      <c r="BG135" s="55" t="s">
        <v>2300</v>
      </c>
      <c r="BH135" s="55" t="s">
        <v>2366</v>
      </c>
      <c r="BI135" s="55" t="s">
        <v>2367</v>
      </c>
    </row>
    <row r="136" spans="1:61">
      <c r="A136" s="12" t="s">
        <v>736</v>
      </c>
      <c r="B136" s="12" t="s">
        <v>737</v>
      </c>
      <c r="C136" s="12">
        <v>13500613907</v>
      </c>
      <c r="D136" s="12">
        <v>10433506</v>
      </c>
      <c r="E136" s="12" t="s">
        <v>518</v>
      </c>
      <c r="F136" s="12">
        <v>10916500</v>
      </c>
      <c r="G136" s="12">
        <v>10643587.5</v>
      </c>
      <c r="H136" s="12" t="s">
        <v>1233</v>
      </c>
      <c r="I136" s="12">
        <v>436.66</v>
      </c>
      <c r="J136" s="56" t="s">
        <v>507</v>
      </c>
      <c r="K136" s="61"/>
      <c r="L136" s="61"/>
      <c r="M136" s="55" t="s">
        <v>738</v>
      </c>
      <c r="N136" s="61"/>
      <c r="O136" s="61"/>
      <c r="P136" s="61"/>
      <c r="Q136" s="55"/>
      <c r="R136" s="55"/>
      <c r="S136" s="55"/>
      <c r="T136" s="55" t="s">
        <v>687</v>
      </c>
      <c r="U136" s="56" t="s">
        <v>740</v>
      </c>
      <c r="V136" s="55" t="s">
        <v>636</v>
      </c>
      <c r="W136" s="55" t="s">
        <v>637</v>
      </c>
      <c r="X136" s="55" t="s">
        <v>638</v>
      </c>
      <c r="Y136" s="12" t="s">
        <v>639</v>
      </c>
      <c r="Z136" s="55" t="s">
        <v>538</v>
      </c>
      <c r="AA136" s="55"/>
      <c r="AB136" s="55"/>
      <c r="AC136" s="55"/>
      <c r="AD136" s="55"/>
      <c r="AE136" s="55"/>
      <c r="AF136" s="55"/>
      <c r="AG136" s="55"/>
      <c r="AH136" s="55" t="s">
        <v>538</v>
      </c>
      <c r="AI136" s="55"/>
      <c r="AJ136" s="55"/>
      <c r="AK136" s="55"/>
      <c r="AL136" s="55" t="s">
        <v>741</v>
      </c>
      <c r="AM136" s="55"/>
      <c r="AN136" s="55"/>
      <c r="AO136" s="55"/>
      <c r="AP136" s="55"/>
      <c r="AQ136" s="55"/>
      <c r="AR136" s="55"/>
      <c r="AS136" s="61"/>
      <c r="AT136" s="55"/>
      <c r="AU136" s="55"/>
      <c r="AV136" s="55"/>
      <c r="AW136" s="55"/>
      <c r="AX136" s="55"/>
      <c r="AY136" s="55"/>
      <c r="AZ136" s="55"/>
      <c r="BA136" s="55"/>
      <c r="BB136" s="56" t="s">
        <v>507</v>
      </c>
      <c r="BC136" s="55" t="s">
        <v>738</v>
      </c>
      <c r="BD136" s="55" t="s">
        <v>693</v>
      </c>
      <c r="BE136" s="55" t="s">
        <v>742</v>
      </c>
      <c r="BF136" s="55"/>
      <c r="BG136" s="55" t="s">
        <v>743</v>
      </c>
      <c r="BH136" s="55" t="s">
        <v>742</v>
      </c>
      <c r="BI136" s="55" t="s">
        <v>744</v>
      </c>
    </row>
    <row r="137" ht="115.2" spans="1:61">
      <c r="A137" s="12" t="s">
        <v>1726</v>
      </c>
      <c r="B137" s="12"/>
      <c r="C137" s="12"/>
      <c r="D137" s="12">
        <v>10079099</v>
      </c>
      <c r="E137" s="12" t="s">
        <v>556</v>
      </c>
      <c r="F137" s="12">
        <v>3935605.7</v>
      </c>
      <c r="G137" s="12">
        <v>2889279.17</v>
      </c>
      <c r="H137" s="12" t="s">
        <v>1731</v>
      </c>
      <c r="I137" s="12">
        <v>1706.98</v>
      </c>
      <c r="J137" s="61"/>
      <c r="K137" s="61"/>
      <c r="L137" s="61"/>
      <c r="M137" s="55" t="s">
        <v>2379</v>
      </c>
      <c r="N137" s="61"/>
      <c r="O137" s="61"/>
      <c r="P137" s="61"/>
      <c r="Q137" s="55"/>
      <c r="R137" s="55"/>
      <c r="S137" s="55"/>
      <c r="T137" s="55" t="s">
        <v>1671</v>
      </c>
      <c r="U137" s="56" t="s">
        <v>1672</v>
      </c>
      <c r="V137" s="55" t="s">
        <v>636</v>
      </c>
      <c r="W137" s="55" t="s">
        <v>637</v>
      </c>
      <c r="X137" s="55" t="s">
        <v>1990</v>
      </c>
      <c r="Y137" s="12" t="s">
        <v>2103</v>
      </c>
      <c r="Z137" s="55" t="s">
        <v>537</v>
      </c>
      <c r="AA137" s="55" t="s">
        <v>2363</v>
      </c>
      <c r="AB137" s="55" t="s">
        <v>641</v>
      </c>
      <c r="AC137" s="55" t="s">
        <v>2140</v>
      </c>
      <c r="AD137" s="69">
        <v>56454</v>
      </c>
      <c r="AE137" s="55">
        <v>8651</v>
      </c>
      <c r="AF137" s="55"/>
      <c r="AG137" s="55" t="s">
        <v>537</v>
      </c>
      <c r="AH137" s="55" t="s">
        <v>537</v>
      </c>
      <c r="AI137" s="55"/>
      <c r="AJ137" s="55"/>
      <c r="AK137" s="55"/>
      <c r="AL137" s="55"/>
      <c r="AM137" s="55"/>
      <c r="AN137" s="55"/>
      <c r="AO137" s="55"/>
      <c r="AP137" s="55"/>
      <c r="AQ137" s="55"/>
      <c r="AR137" s="55"/>
      <c r="AS137" s="61"/>
      <c r="AT137" s="55">
        <v>1706.98</v>
      </c>
      <c r="AU137" s="55" t="s">
        <v>2380</v>
      </c>
      <c r="AV137" s="55" t="s">
        <v>644</v>
      </c>
      <c r="AW137" s="57" t="s">
        <v>2381</v>
      </c>
      <c r="AX137" s="55"/>
      <c r="AY137" s="55"/>
      <c r="AZ137" s="55"/>
      <c r="BA137" s="55"/>
      <c r="BB137" s="56" t="s">
        <v>1356</v>
      </c>
      <c r="BC137" s="55" t="s">
        <v>2379</v>
      </c>
      <c r="BD137" s="55" t="s">
        <v>2298</v>
      </c>
      <c r="BE137" s="55" t="s">
        <v>2299</v>
      </c>
      <c r="BF137" s="55"/>
      <c r="BG137" s="55" t="s">
        <v>2300</v>
      </c>
      <c r="BH137" s="55" t="s">
        <v>2366</v>
      </c>
      <c r="BI137" s="55" t="s">
        <v>2367</v>
      </c>
    </row>
    <row r="138" spans="1:61">
      <c r="A138" s="12" t="s">
        <v>2338</v>
      </c>
      <c r="B138" s="12" t="s">
        <v>2339</v>
      </c>
      <c r="C138" s="12">
        <v>15673396770</v>
      </c>
      <c r="D138" s="12">
        <v>10078121</v>
      </c>
      <c r="E138" s="12" t="s">
        <v>556</v>
      </c>
      <c r="F138" s="12">
        <v>5000</v>
      </c>
      <c r="G138" s="12">
        <v>500</v>
      </c>
      <c r="H138" s="12" t="s">
        <v>1428</v>
      </c>
      <c r="I138" s="12"/>
      <c r="J138" s="61"/>
      <c r="K138" s="61"/>
      <c r="L138" s="61"/>
      <c r="M138" s="55" t="s">
        <v>2382</v>
      </c>
      <c r="N138" s="61"/>
      <c r="O138" s="61"/>
      <c r="P138" s="61"/>
      <c r="Q138" s="55"/>
      <c r="R138" s="55"/>
      <c r="S138" s="55"/>
      <c r="T138" s="55" t="s">
        <v>1407</v>
      </c>
      <c r="U138" s="56" t="s">
        <v>1426</v>
      </c>
      <c r="V138" s="55" t="s">
        <v>636</v>
      </c>
      <c r="W138" s="55" t="s">
        <v>637</v>
      </c>
      <c r="X138" s="55" t="s">
        <v>672</v>
      </c>
      <c r="Y138" s="12" t="s">
        <v>673</v>
      </c>
      <c r="Z138" s="55" t="s">
        <v>537</v>
      </c>
      <c r="AA138" s="55"/>
      <c r="AB138" s="55"/>
      <c r="AC138" s="55"/>
      <c r="AD138" s="55"/>
      <c r="AE138" s="55"/>
      <c r="AF138" s="55"/>
      <c r="AG138" s="55"/>
      <c r="AH138" s="55" t="s">
        <v>538</v>
      </c>
      <c r="AI138" s="55"/>
      <c r="AJ138" s="55"/>
      <c r="AK138" s="55"/>
      <c r="AL138" s="55"/>
      <c r="AM138" s="55"/>
      <c r="AN138" s="55"/>
      <c r="AO138" s="55"/>
      <c r="AP138" s="55"/>
      <c r="AQ138" s="55"/>
      <c r="AR138" s="55"/>
      <c r="AS138" s="61"/>
      <c r="AT138" s="55"/>
      <c r="AU138" s="55" t="s">
        <v>2341</v>
      </c>
      <c r="AV138" s="55" t="s">
        <v>2342</v>
      </c>
      <c r="AW138" s="55"/>
      <c r="AX138" s="55"/>
      <c r="AY138" s="55"/>
      <c r="AZ138" s="55"/>
      <c r="BA138" s="55"/>
      <c r="BB138" s="56" t="s">
        <v>1356</v>
      </c>
      <c r="BC138" s="55" t="s">
        <v>2382</v>
      </c>
      <c r="BD138" s="55" t="s">
        <v>2075</v>
      </c>
      <c r="BE138" s="55" t="s">
        <v>2343</v>
      </c>
      <c r="BF138" s="55"/>
      <c r="BG138" s="55" t="s">
        <v>2344</v>
      </c>
      <c r="BH138" s="55" t="s">
        <v>2345</v>
      </c>
      <c r="BI138" s="55" t="s">
        <v>2346</v>
      </c>
    </row>
    <row r="139" spans="1:61">
      <c r="A139" s="12" t="s">
        <v>729</v>
      </c>
      <c r="B139" s="12" t="s">
        <v>532</v>
      </c>
      <c r="C139" s="12">
        <v>15848665688</v>
      </c>
      <c r="D139" s="12">
        <v>10278587</v>
      </c>
      <c r="E139" s="12" t="s">
        <v>518</v>
      </c>
      <c r="F139" s="12">
        <v>1030538.24</v>
      </c>
      <c r="G139" s="12">
        <v>906873.68</v>
      </c>
      <c r="H139" s="12" t="s">
        <v>1151</v>
      </c>
      <c r="I139" s="12">
        <v>149.44</v>
      </c>
      <c r="J139" s="56" t="s">
        <v>507</v>
      </c>
      <c r="K139" s="61"/>
      <c r="L139" s="61"/>
      <c r="M139" s="55" t="s">
        <v>746</v>
      </c>
      <c r="N139" s="61"/>
      <c r="O139" s="61"/>
      <c r="P139" s="61"/>
      <c r="Q139" s="55"/>
      <c r="R139" s="55"/>
      <c r="S139" s="55"/>
      <c r="T139" s="55" t="s">
        <v>687</v>
      </c>
      <c r="U139" s="56" t="s">
        <v>688</v>
      </c>
      <c r="V139" s="55" t="s">
        <v>636</v>
      </c>
      <c r="W139" s="55" t="s">
        <v>637</v>
      </c>
      <c r="X139" s="55" t="s">
        <v>638</v>
      </c>
      <c r="Y139" s="12" t="s">
        <v>639</v>
      </c>
      <c r="Z139" s="55" t="s">
        <v>538</v>
      </c>
      <c r="AA139" s="55"/>
      <c r="AB139" s="55"/>
      <c r="AC139" s="55"/>
      <c r="AD139" s="55"/>
      <c r="AE139" s="55"/>
      <c r="AF139" s="55"/>
      <c r="AG139" s="55"/>
      <c r="AH139" s="55" t="s">
        <v>538</v>
      </c>
      <c r="AI139" s="55" t="s">
        <v>538</v>
      </c>
      <c r="AJ139" s="55">
        <v>930060.77</v>
      </c>
      <c r="AK139" s="55"/>
      <c r="AL139" s="55"/>
      <c r="AM139" s="55"/>
      <c r="AN139" s="55"/>
      <c r="AO139" s="55"/>
      <c r="AP139" s="55"/>
      <c r="AQ139" s="55"/>
      <c r="AR139" s="55"/>
      <c r="AS139" s="61"/>
      <c r="AT139" s="55"/>
      <c r="AU139" s="55"/>
      <c r="AV139" s="55"/>
      <c r="AW139" s="55"/>
      <c r="AX139" s="55"/>
      <c r="AY139" s="55"/>
      <c r="AZ139" s="55"/>
      <c r="BA139" s="55"/>
      <c r="BB139" s="56" t="s">
        <v>507</v>
      </c>
      <c r="BC139" s="55" t="s">
        <v>746</v>
      </c>
      <c r="BD139" s="55" t="s">
        <v>699</v>
      </c>
      <c r="BE139" s="55" t="s">
        <v>694</v>
      </c>
      <c r="BF139" s="55"/>
      <c r="BG139" s="55" t="s">
        <v>732</v>
      </c>
      <c r="BH139" s="55" t="s">
        <v>733</v>
      </c>
      <c r="BI139" s="55" t="s">
        <v>732</v>
      </c>
    </row>
    <row r="140" spans="1:61">
      <c r="A140" s="12" t="s">
        <v>747</v>
      </c>
      <c r="B140" s="12" t="s">
        <v>748</v>
      </c>
      <c r="C140" s="12">
        <v>18565292110</v>
      </c>
      <c r="D140" s="12">
        <v>10408097</v>
      </c>
      <c r="E140" s="12" t="s">
        <v>749</v>
      </c>
      <c r="F140" s="12">
        <v>717978.37</v>
      </c>
      <c r="G140" s="12">
        <v>687653.18</v>
      </c>
      <c r="H140" s="12" t="s">
        <v>1605</v>
      </c>
      <c r="I140" s="12">
        <v>116.83</v>
      </c>
      <c r="J140" s="56" t="s">
        <v>507</v>
      </c>
      <c r="K140" s="61"/>
      <c r="L140" s="61"/>
      <c r="M140" s="55" t="s">
        <v>2383</v>
      </c>
      <c r="N140" s="61"/>
      <c r="O140" s="61"/>
      <c r="P140" s="61"/>
      <c r="Q140" s="55"/>
      <c r="R140" s="55"/>
      <c r="S140" s="55"/>
      <c r="T140" s="55" t="s">
        <v>751</v>
      </c>
      <c r="U140" s="56" t="s">
        <v>752</v>
      </c>
      <c r="V140" s="55" t="s">
        <v>636</v>
      </c>
      <c r="W140" s="55" t="s">
        <v>637</v>
      </c>
      <c r="X140" s="55" t="s">
        <v>654</v>
      </c>
      <c r="Y140" s="12" t="s">
        <v>639</v>
      </c>
      <c r="Z140" s="55" t="s">
        <v>538</v>
      </c>
      <c r="AA140" s="55" t="s">
        <v>753</v>
      </c>
      <c r="AB140" s="55"/>
      <c r="AC140" s="55" t="s">
        <v>642</v>
      </c>
      <c r="AD140" s="55"/>
      <c r="AE140" s="55"/>
      <c r="AF140" s="55"/>
      <c r="AG140" s="55" t="s">
        <v>537</v>
      </c>
      <c r="AH140" s="55" t="s">
        <v>538</v>
      </c>
      <c r="AI140" s="55" t="s">
        <v>538</v>
      </c>
      <c r="AJ140" s="55"/>
      <c r="AK140" s="55"/>
      <c r="AL140" s="55" t="s">
        <v>754</v>
      </c>
      <c r="AM140" s="55"/>
      <c r="AN140" s="55"/>
      <c r="AO140" s="55"/>
      <c r="AP140" s="55"/>
      <c r="AQ140" s="55"/>
      <c r="AR140" s="55"/>
      <c r="AS140" s="61"/>
      <c r="AT140" s="55"/>
      <c r="AU140" s="55"/>
      <c r="AV140" s="55"/>
      <c r="AW140" s="55"/>
      <c r="AX140" s="55"/>
      <c r="AY140" s="55"/>
      <c r="AZ140" s="55"/>
      <c r="BA140" s="55"/>
      <c r="BB140" s="56" t="s">
        <v>507</v>
      </c>
      <c r="BC140" s="55" t="s">
        <v>755</v>
      </c>
      <c r="BD140" s="55" t="s">
        <v>756</v>
      </c>
      <c r="BE140" s="55" t="s">
        <v>757</v>
      </c>
      <c r="BF140" s="55"/>
      <c r="BG140" s="55" t="s">
        <v>758</v>
      </c>
      <c r="BH140" s="55" t="s">
        <v>759</v>
      </c>
      <c r="BI140" s="55" t="s">
        <v>760</v>
      </c>
    </row>
    <row r="141" spans="1:61">
      <c r="A141" s="12" t="s">
        <v>729</v>
      </c>
      <c r="B141" s="12" t="s">
        <v>532</v>
      </c>
      <c r="C141" s="12">
        <v>15848665688</v>
      </c>
      <c r="D141" s="12">
        <v>10323326</v>
      </c>
      <c r="E141" s="12" t="s">
        <v>518</v>
      </c>
      <c r="F141" s="12">
        <v>1663298.73</v>
      </c>
      <c r="G141" s="12">
        <v>1527267.05</v>
      </c>
      <c r="H141" s="12" t="s">
        <v>431</v>
      </c>
      <c r="I141" s="12">
        <v>155.49</v>
      </c>
      <c r="J141" s="56" t="s">
        <v>507</v>
      </c>
      <c r="K141" s="61"/>
      <c r="L141" s="61" t="s">
        <v>423</v>
      </c>
      <c r="M141" s="55" t="s">
        <v>432</v>
      </c>
      <c r="N141" s="63">
        <f>R141/G141</f>
        <v>0.546715978715052</v>
      </c>
      <c r="O141" s="66"/>
      <c r="P141" s="66" t="s">
        <v>508</v>
      </c>
      <c r="Q141" s="65">
        <v>5370</v>
      </c>
      <c r="R141" s="55">
        <f>I141*Q141</f>
        <v>834981.3</v>
      </c>
      <c r="S141" s="55"/>
      <c r="T141" s="55" t="s">
        <v>687</v>
      </c>
      <c r="U141" s="56" t="s">
        <v>688</v>
      </c>
      <c r="V141" s="55" t="s">
        <v>636</v>
      </c>
      <c r="W141" s="55" t="s">
        <v>637</v>
      </c>
      <c r="X141" s="55" t="s">
        <v>638</v>
      </c>
      <c r="Y141" s="12" t="s">
        <v>639</v>
      </c>
      <c r="Z141" s="55" t="s">
        <v>538</v>
      </c>
      <c r="AA141" s="55"/>
      <c r="AB141" s="55"/>
      <c r="AC141" s="55"/>
      <c r="AD141" s="55"/>
      <c r="AE141" s="55"/>
      <c r="AF141" s="55"/>
      <c r="AG141" s="55" t="s">
        <v>537</v>
      </c>
      <c r="AH141" s="55" t="s">
        <v>537</v>
      </c>
      <c r="AI141" s="55"/>
      <c r="AJ141" s="55">
        <v>1564724.02</v>
      </c>
      <c r="AK141" s="55"/>
      <c r="AL141" s="55"/>
      <c r="AM141" s="55"/>
      <c r="AN141" s="55"/>
      <c r="AO141" s="55"/>
      <c r="AP141" s="55"/>
      <c r="AQ141" s="55"/>
      <c r="AR141" s="55"/>
      <c r="AS141" s="12">
        <v>155.49</v>
      </c>
      <c r="AT141" s="55"/>
      <c r="AU141" s="55"/>
      <c r="AV141" s="55"/>
      <c r="AW141" s="55"/>
      <c r="AX141" s="55"/>
      <c r="AY141" s="55"/>
      <c r="AZ141" s="55"/>
      <c r="BA141" s="55"/>
      <c r="BB141" s="56" t="s">
        <v>507</v>
      </c>
      <c r="BC141" s="55" t="s">
        <v>432</v>
      </c>
      <c r="BD141" s="55" t="s">
        <v>693</v>
      </c>
      <c r="BE141" s="55" t="s">
        <v>694</v>
      </c>
      <c r="BF141" s="55"/>
      <c r="BG141" s="55" t="s">
        <v>732</v>
      </c>
      <c r="BH141" s="55" t="s">
        <v>733</v>
      </c>
      <c r="BI141" s="55" t="s">
        <v>732</v>
      </c>
    </row>
    <row r="142" spans="1:61">
      <c r="A142" s="12" t="s">
        <v>2370</v>
      </c>
      <c r="B142" s="12" t="s">
        <v>555</v>
      </c>
      <c r="C142" s="12">
        <v>15960694759</v>
      </c>
      <c r="D142" s="12">
        <v>10090340</v>
      </c>
      <c r="E142" s="12" t="s">
        <v>556</v>
      </c>
      <c r="F142" s="12">
        <v>4561953.73</v>
      </c>
      <c r="G142" s="12">
        <v>3138995.66</v>
      </c>
      <c r="H142" s="12" t="s">
        <v>1618</v>
      </c>
      <c r="I142" s="12">
        <v>650</v>
      </c>
      <c r="J142" s="61"/>
      <c r="K142" s="61"/>
      <c r="L142" s="61"/>
      <c r="M142" s="55" t="s">
        <v>2384</v>
      </c>
      <c r="N142" s="61"/>
      <c r="O142" s="61"/>
      <c r="P142" s="61"/>
      <c r="Q142" s="55"/>
      <c r="R142" s="55"/>
      <c r="S142" s="55"/>
      <c r="T142" s="55" t="s">
        <v>751</v>
      </c>
      <c r="U142" s="56" t="s">
        <v>752</v>
      </c>
      <c r="V142" s="55" t="s">
        <v>636</v>
      </c>
      <c r="W142" s="55" t="s">
        <v>637</v>
      </c>
      <c r="X142" s="55" t="s">
        <v>1990</v>
      </c>
      <c r="Y142" s="12" t="s">
        <v>1896</v>
      </c>
      <c r="Z142" s="55" t="s">
        <v>538</v>
      </c>
      <c r="AA142" s="55"/>
      <c r="AB142" s="55"/>
      <c r="AC142" s="55"/>
      <c r="AD142" s="55"/>
      <c r="AE142" s="55"/>
      <c r="AF142" s="55"/>
      <c r="AG142" s="55" t="s">
        <v>537</v>
      </c>
      <c r="AH142" s="55" t="s">
        <v>538</v>
      </c>
      <c r="AI142" s="55" t="s">
        <v>537</v>
      </c>
      <c r="AJ142" s="55"/>
      <c r="AK142" s="55"/>
      <c r="AL142" s="55"/>
      <c r="AM142" s="55"/>
      <c r="AN142" s="55"/>
      <c r="AO142" s="55"/>
      <c r="AP142" s="55"/>
      <c r="AQ142" s="55"/>
      <c r="AR142" s="55"/>
      <c r="AS142" s="61"/>
      <c r="AT142" s="55"/>
      <c r="AU142" s="55"/>
      <c r="AV142" s="55"/>
      <c r="AW142" s="55"/>
      <c r="AX142" s="55"/>
      <c r="AY142" s="55"/>
      <c r="AZ142" s="55"/>
      <c r="BA142" s="55"/>
      <c r="BB142" s="56" t="s">
        <v>1356</v>
      </c>
      <c r="BC142" s="55" t="s">
        <v>2385</v>
      </c>
      <c r="BD142" s="55" t="s">
        <v>756</v>
      </c>
      <c r="BE142" s="55" t="s">
        <v>757</v>
      </c>
      <c r="BF142" s="55"/>
      <c r="BG142" s="55" t="s">
        <v>758</v>
      </c>
      <c r="BH142" s="55" t="s">
        <v>2373</v>
      </c>
      <c r="BI142" s="55" t="s">
        <v>2374</v>
      </c>
    </row>
    <row r="143" spans="1:61">
      <c r="A143" s="12" t="s">
        <v>747</v>
      </c>
      <c r="B143" s="12" t="s">
        <v>748</v>
      </c>
      <c r="C143" s="12">
        <v>18565292110</v>
      </c>
      <c r="D143" s="12">
        <v>10420847</v>
      </c>
      <c r="E143" s="12" t="s">
        <v>749</v>
      </c>
      <c r="F143" s="12">
        <v>874801.07</v>
      </c>
      <c r="G143" s="12">
        <v>846370.04</v>
      </c>
      <c r="H143" s="12" t="s">
        <v>1606</v>
      </c>
      <c r="I143" s="12">
        <v>101.73</v>
      </c>
      <c r="J143" s="56" t="s">
        <v>507</v>
      </c>
      <c r="K143" s="61"/>
      <c r="L143" s="61"/>
      <c r="M143" s="55" t="s">
        <v>2383</v>
      </c>
      <c r="N143" s="61"/>
      <c r="O143" s="61"/>
      <c r="P143" s="61"/>
      <c r="Q143" s="55"/>
      <c r="R143" s="55"/>
      <c r="S143" s="55"/>
      <c r="T143" s="55" t="s">
        <v>751</v>
      </c>
      <c r="U143" s="56" t="s">
        <v>752</v>
      </c>
      <c r="V143" s="55" t="s">
        <v>636</v>
      </c>
      <c r="W143" s="55" t="s">
        <v>637</v>
      </c>
      <c r="X143" s="55" t="s">
        <v>654</v>
      </c>
      <c r="Y143" s="12" t="s">
        <v>639</v>
      </c>
      <c r="Z143" s="55" t="s">
        <v>538</v>
      </c>
      <c r="AA143" s="55" t="s">
        <v>753</v>
      </c>
      <c r="AB143" s="55"/>
      <c r="AC143" s="55" t="s">
        <v>642</v>
      </c>
      <c r="AD143" s="55"/>
      <c r="AE143" s="55"/>
      <c r="AF143" s="55"/>
      <c r="AG143" s="55" t="s">
        <v>537</v>
      </c>
      <c r="AH143" s="55" t="s">
        <v>538</v>
      </c>
      <c r="AI143" s="55" t="s">
        <v>538</v>
      </c>
      <c r="AJ143" s="55"/>
      <c r="AK143" s="55"/>
      <c r="AL143" s="55" t="s">
        <v>754</v>
      </c>
      <c r="AM143" s="55"/>
      <c r="AN143" s="55"/>
      <c r="AO143" s="55"/>
      <c r="AP143" s="55"/>
      <c r="AQ143" s="55"/>
      <c r="AR143" s="55"/>
      <c r="AS143" s="61"/>
      <c r="AT143" s="55"/>
      <c r="AU143" s="55"/>
      <c r="AV143" s="55"/>
      <c r="AW143" s="55"/>
      <c r="AX143" s="55"/>
      <c r="AY143" s="55"/>
      <c r="AZ143" s="55"/>
      <c r="BA143" s="55"/>
      <c r="BB143" s="56" t="s">
        <v>507</v>
      </c>
      <c r="BC143" s="55" t="s">
        <v>755</v>
      </c>
      <c r="BD143" s="55" t="s">
        <v>762</v>
      </c>
      <c r="BE143" s="55" t="s">
        <v>757</v>
      </c>
      <c r="BF143" s="55"/>
      <c r="BG143" s="55" t="s">
        <v>758</v>
      </c>
      <c r="BH143" s="55" t="s">
        <v>759</v>
      </c>
      <c r="BI143" s="55" t="s">
        <v>760</v>
      </c>
    </row>
    <row r="144" spans="1:61">
      <c r="A144" s="12" t="s">
        <v>2021</v>
      </c>
      <c r="B144" s="12" t="s">
        <v>2022</v>
      </c>
      <c r="C144" s="12">
        <v>18646665675</v>
      </c>
      <c r="D144" s="12">
        <v>10246749</v>
      </c>
      <c r="E144" s="12" t="s">
        <v>641</v>
      </c>
      <c r="F144" s="12">
        <v>250560</v>
      </c>
      <c r="G144" s="12">
        <v>201212.64</v>
      </c>
      <c r="H144" s="12" t="s">
        <v>1571</v>
      </c>
      <c r="I144" s="12"/>
      <c r="J144" s="61"/>
      <c r="K144" s="61"/>
      <c r="L144" s="61"/>
      <c r="M144" s="55" t="s">
        <v>2023</v>
      </c>
      <c r="N144" s="61"/>
      <c r="O144" s="61"/>
      <c r="P144" s="61"/>
      <c r="Q144" s="55"/>
      <c r="R144" s="55"/>
      <c r="S144" s="55"/>
      <c r="T144" s="55" t="s">
        <v>634</v>
      </c>
      <c r="U144" s="56" t="s">
        <v>1565</v>
      </c>
      <c r="V144" s="55" t="s">
        <v>1348</v>
      </c>
      <c r="W144" s="55" t="s">
        <v>2024</v>
      </c>
      <c r="X144" s="55" t="s">
        <v>2091</v>
      </c>
      <c r="Y144" s="12" t="s">
        <v>639</v>
      </c>
      <c r="Z144" s="55" t="s">
        <v>537</v>
      </c>
      <c r="AA144" s="55" t="s">
        <v>2026</v>
      </c>
      <c r="AB144" s="55" t="s">
        <v>641</v>
      </c>
      <c r="AC144" s="55" t="s">
        <v>662</v>
      </c>
      <c r="AD144" s="55"/>
      <c r="AE144" s="55">
        <v>2500</v>
      </c>
      <c r="AF144" s="55"/>
      <c r="AG144" s="55" t="s">
        <v>538</v>
      </c>
      <c r="AH144" s="55"/>
      <c r="AI144" s="55" t="s">
        <v>538</v>
      </c>
      <c r="AJ144" s="55"/>
      <c r="AK144" s="55"/>
      <c r="AL144" s="55"/>
      <c r="AM144" s="55"/>
      <c r="AN144" s="55"/>
      <c r="AO144" s="55"/>
      <c r="AP144" s="55"/>
      <c r="AQ144" s="55"/>
      <c r="AR144" s="55"/>
      <c r="AS144" s="61"/>
      <c r="AT144" s="55">
        <v>2500</v>
      </c>
      <c r="AU144" s="55" t="s">
        <v>2027</v>
      </c>
      <c r="AV144" s="55" t="s">
        <v>2028</v>
      </c>
      <c r="AW144" s="55" t="s">
        <v>2029</v>
      </c>
      <c r="AX144" s="55"/>
      <c r="AY144" s="55"/>
      <c r="AZ144" s="55"/>
      <c r="BA144" s="55"/>
      <c r="BB144" s="56" t="s">
        <v>1164</v>
      </c>
      <c r="BC144" s="55" t="s">
        <v>2023</v>
      </c>
      <c r="BD144" s="55" t="s">
        <v>543</v>
      </c>
      <c r="BE144" s="55" t="s">
        <v>2030</v>
      </c>
      <c r="BF144" s="55"/>
      <c r="BG144" s="55" t="s">
        <v>2031</v>
      </c>
      <c r="BH144" s="55" t="s">
        <v>2032</v>
      </c>
      <c r="BI144" s="55" t="s">
        <v>2033</v>
      </c>
    </row>
    <row r="145" spans="1:61">
      <c r="A145" s="12" t="s">
        <v>729</v>
      </c>
      <c r="B145" s="12" t="s">
        <v>532</v>
      </c>
      <c r="C145" s="12">
        <v>15848665688</v>
      </c>
      <c r="D145" s="12">
        <v>10314231</v>
      </c>
      <c r="E145" s="12" t="s">
        <v>518</v>
      </c>
      <c r="F145" s="12">
        <v>1175850.48</v>
      </c>
      <c r="G145" s="12">
        <v>1070023.95</v>
      </c>
      <c r="H145" s="12" t="s">
        <v>1157</v>
      </c>
      <c r="I145" s="12">
        <v>188.56</v>
      </c>
      <c r="J145" s="56" t="s">
        <v>507</v>
      </c>
      <c r="K145" s="61"/>
      <c r="L145" s="61"/>
      <c r="M145" s="55" t="s">
        <v>764</v>
      </c>
      <c r="N145" s="61"/>
      <c r="O145" s="61"/>
      <c r="P145" s="61"/>
      <c r="Q145" s="55"/>
      <c r="R145" s="55"/>
      <c r="S145" s="55"/>
      <c r="T145" s="55" t="s">
        <v>687</v>
      </c>
      <c r="U145" s="56" t="s">
        <v>688</v>
      </c>
      <c r="V145" s="55" t="s">
        <v>636</v>
      </c>
      <c r="W145" s="55" t="s">
        <v>637</v>
      </c>
      <c r="X145" s="55" t="s">
        <v>638</v>
      </c>
      <c r="Y145" s="12" t="s">
        <v>639</v>
      </c>
      <c r="Z145" s="55" t="s">
        <v>538</v>
      </c>
      <c r="AA145" s="55"/>
      <c r="AB145" s="55"/>
      <c r="AC145" s="55"/>
      <c r="AD145" s="55"/>
      <c r="AE145" s="55"/>
      <c r="AF145" s="55"/>
      <c r="AG145" s="55"/>
      <c r="AH145" s="55" t="s">
        <v>538</v>
      </c>
      <c r="AI145" s="55"/>
      <c r="AJ145" s="55">
        <v>1096480.57</v>
      </c>
      <c r="AK145" s="55"/>
      <c r="AL145" s="55"/>
      <c r="AM145" s="55"/>
      <c r="AN145" s="55"/>
      <c r="AO145" s="55"/>
      <c r="AP145" s="55"/>
      <c r="AQ145" s="55"/>
      <c r="AR145" s="55"/>
      <c r="AS145" s="61"/>
      <c r="AT145" s="55"/>
      <c r="AU145" s="55"/>
      <c r="AV145" s="55"/>
      <c r="AW145" s="55"/>
      <c r="AX145" s="55"/>
      <c r="AY145" s="55"/>
      <c r="AZ145" s="55" t="s">
        <v>120</v>
      </c>
      <c r="BA145" s="55"/>
      <c r="BB145" s="56" t="s">
        <v>507</v>
      </c>
      <c r="BC145" s="55" t="s">
        <v>764</v>
      </c>
      <c r="BD145" s="55" t="s">
        <v>699</v>
      </c>
      <c r="BE145" s="55" t="s">
        <v>694</v>
      </c>
      <c r="BF145" s="55"/>
      <c r="BG145" s="55" t="s">
        <v>732</v>
      </c>
      <c r="BH145" s="55" t="s">
        <v>733</v>
      </c>
      <c r="BI145" s="55" t="s">
        <v>732</v>
      </c>
    </row>
    <row r="146" spans="1:61">
      <c r="A146" s="12" t="s">
        <v>2338</v>
      </c>
      <c r="B146" s="12" t="s">
        <v>2339</v>
      </c>
      <c r="C146" s="12">
        <v>15673396770</v>
      </c>
      <c r="D146" s="12">
        <v>10078436</v>
      </c>
      <c r="E146" s="12" t="s">
        <v>556</v>
      </c>
      <c r="F146" s="12">
        <v>3246806.2</v>
      </c>
      <c r="G146" s="12">
        <v>2490840.96</v>
      </c>
      <c r="H146" s="12" t="s">
        <v>1430</v>
      </c>
      <c r="I146" s="12"/>
      <c r="J146" s="61"/>
      <c r="K146" s="61"/>
      <c r="L146" s="61"/>
      <c r="M146" s="55" t="s">
        <v>2386</v>
      </c>
      <c r="N146" s="61"/>
      <c r="O146" s="61"/>
      <c r="P146" s="61"/>
      <c r="Q146" s="55"/>
      <c r="R146" s="55"/>
      <c r="S146" s="55"/>
      <c r="T146" s="55" t="s">
        <v>1407</v>
      </c>
      <c r="U146" s="56" t="s">
        <v>1426</v>
      </c>
      <c r="V146" s="55" t="s">
        <v>636</v>
      </c>
      <c r="W146" s="55" t="s">
        <v>637</v>
      </c>
      <c r="X146" s="55" t="s">
        <v>1990</v>
      </c>
      <c r="Y146" s="12" t="s">
        <v>1896</v>
      </c>
      <c r="Z146" s="55" t="s">
        <v>538</v>
      </c>
      <c r="AA146" s="55"/>
      <c r="AB146" s="55"/>
      <c r="AC146" s="55"/>
      <c r="AD146" s="55"/>
      <c r="AE146" s="55"/>
      <c r="AF146" s="55"/>
      <c r="AG146" s="55"/>
      <c r="AH146" s="55" t="s">
        <v>538</v>
      </c>
      <c r="AI146" s="55"/>
      <c r="AJ146" s="55"/>
      <c r="AK146" s="55"/>
      <c r="AL146" s="55"/>
      <c r="AM146" s="55"/>
      <c r="AN146" s="55"/>
      <c r="AO146" s="55"/>
      <c r="AP146" s="55"/>
      <c r="AQ146" s="55"/>
      <c r="AR146" s="55"/>
      <c r="AS146" s="61"/>
      <c r="AT146" s="55"/>
      <c r="AU146" s="55" t="s">
        <v>2341</v>
      </c>
      <c r="AV146" s="55" t="s">
        <v>2342</v>
      </c>
      <c r="AW146" s="55"/>
      <c r="AX146" s="55"/>
      <c r="AY146" s="55"/>
      <c r="AZ146" s="55"/>
      <c r="BA146" s="55"/>
      <c r="BB146" s="56" t="s">
        <v>1356</v>
      </c>
      <c r="BC146" s="55" t="s">
        <v>2386</v>
      </c>
      <c r="BD146" s="55" t="s">
        <v>2075</v>
      </c>
      <c r="BE146" s="55" t="s">
        <v>2343</v>
      </c>
      <c r="BF146" s="55"/>
      <c r="BG146" s="55" t="s">
        <v>2344</v>
      </c>
      <c r="BH146" s="55" t="s">
        <v>2345</v>
      </c>
      <c r="BI146" s="55" t="s">
        <v>2346</v>
      </c>
    </row>
    <row r="147" spans="1:61">
      <c r="A147" s="12" t="s">
        <v>2387</v>
      </c>
      <c r="B147" s="12" t="s">
        <v>2388</v>
      </c>
      <c r="C147" s="12">
        <v>15097562218</v>
      </c>
      <c r="D147" s="12">
        <v>10244635</v>
      </c>
      <c r="E147" s="12" t="s">
        <v>669</v>
      </c>
      <c r="F147" s="12">
        <v>3549760</v>
      </c>
      <c r="G147" s="12">
        <v>2524273.8</v>
      </c>
      <c r="H147" s="12" t="s">
        <v>1893</v>
      </c>
      <c r="I147" s="12"/>
      <c r="J147" s="61"/>
      <c r="K147" s="61"/>
      <c r="L147" s="61"/>
      <c r="M147" s="55" t="s">
        <v>2389</v>
      </c>
      <c r="N147" s="61"/>
      <c r="O147" s="61"/>
      <c r="P147" s="61"/>
      <c r="Q147" s="55"/>
      <c r="R147" s="55"/>
      <c r="S147" s="55"/>
      <c r="T147" s="55" t="s">
        <v>1782</v>
      </c>
      <c r="U147" s="56" t="s">
        <v>1891</v>
      </c>
      <c r="V147" s="55" t="s">
        <v>1348</v>
      </c>
      <c r="W147" s="55" t="s">
        <v>2024</v>
      </c>
      <c r="X147" s="55" t="s">
        <v>2091</v>
      </c>
      <c r="Y147" s="12" t="s">
        <v>639</v>
      </c>
      <c r="Z147" s="55" t="s">
        <v>537</v>
      </c>
      <c r="AA147" s="55" t="s">
        <v>1892</v>
      </c>
      <c r="AB147" s="55" t="s">
        <v>2390</v>
      </c>
      <c r="AC147" s="55" t="s">
        <v>2391</v>
      </c>
      <c r="AD147" s="69">
        <v>49414</v>
      </c>
      <c r="AE147" s="55">
        <v>4000</v>
      </c>
      <c r="AF147" s="55"/>
      <c r="AG147" s="55" t="s">
        <v>537</v>
      </c>
      <c r="AH147" s="55" t="s">
        <v>538</v>
      </c>
      <c r="AI147" s="55"/>
      <c r="AJ147" s="55"/>
      <c r="AK147" s="55"/>
      <c r="AL147" s="55"/>
      <c r="AM147" s="55"/>
      <c r="AN147" s="55"/>
      <c r="AO147" s="55"/>
      <c r="AP147" s="55"/>
      <c r="AQ147" s="55"/>
      <c r="AR147" s="55"/>
      <c r="AS147" s="61"/>
      <c r="AT147" s="55"/>
      <c r="AU147" s="55" t="s">
        <v>2392</v>
      </c>
      <c r="AV147" s="55"/>
      <c r="AW147" s="55"/>
      <c r="AX147" s="55"/>
      <c r="AY147" s="55"/>
      <c r="AZ147" s="55"/>
      <c r="BA147" s="55"/>
      <c r="BB147" s="56" t="s">
        <v>1164</v>
      </c>
      <c r="BC147" s="55" t="s">
        <v>2389</v>
      </c>
      <c r="BD147" s="55" t="s">
        <v>1992</v>
      </c>
      <c r="BE147" s="55" t="s">
        <v>2393</v>
      </c>
      <c r="BF147" s="55"/>
      <c r="BG147" s="55" t="s">
        <v>2394</v>
      </c>
      <c r="BH147" s="55" t="s">
        <v>2395</v>
      </c>
      <c r="BI147" s="55" t="s">
        <v>2396</v>
      </c>
    </row>
    <row r="148" spans="1:61">
      <c r="A148" s="12" t="s">
        <v>752</v>
      </c>
      <c r="B148" s="12" t="s">
        <v>1031</v>
      </c>
      <c r="C148" s="12">
        <v>13860658000</v>
      </c>
      <c r="D148" s="12">
        <v>10054744</v>
      </c>
      <c r="E148" s="12" t="s">
        <v>506</v>
      </c>
      <c r="F148" s="12">
        <v>210000</v>
      </c>
      <c r="G148" s="12">
        <v>65101.85</v>
      </c>
      <c r="H148" s="12" t="s">
        <v>477</v>
      </c>
      <c r="I148" s="12"/>
      <c r="J148" s="56" t="s">
        <v>129</v>
      </c>
      <c r="K148" s="61"/>
      <c r="L148" s="61"/>
      <c r="M148" s="55" t="s">
        <v>1033</v>
      </c>
      <c r="N148" s="63" t="s">
        <v>266</v>
      </c>
      <c r="O148" s="66" t="s">
        <v>2397</v>
      </c>
      <c r="P148" s="66" t="s">
        <v>266</v>
      </c>
      <c r="Q148" s="65" t="s">
        <v>266</v>
      </c>
      <c r="R148" s="55" t="s">
        <v>266</v>
      </c>
      <c r="S148" s="55"/>
      <c r="T148" s="55" t="s">
        <v>751</v>
      </c>
      <c r="U148" s="56" t="s">
        <v>752</v>
      </c>
      <c r="V148" s="55" t="s">
        <v>636</v>
      </c>
      <c r="W148" s="55" t="s">
        <v>637</v>
      </c>
      <c r="X148" s="55" t="s">
        <v>672</v>
      </c>
      <c r="Y148" s="12" t="s">
        <v>2308</v>
      </c>
      <c r="Z148" s="55" t="s">
        <v>537</v>
      </c>
      <c r="AA148" s="55" t="s">
        <v>1580</v>
      </c>
      <c r="AB148" s="55" t="s">
        <v>641</v>
      </c>
      <c r="AC148" s="55" t="s">
        <v>662</v>
      </c>
      <c r="AD148" s="55"/>
      <c r="AE148" s="55">
        <v>6</v>
      </c>
      <c r="AF148" s="55"/>
      <c r="AG148" s="55" t="s">
        <v>537</v>
      </c>
      <c r="AH148" s="55" t="s">
        <v>537</v>
      </c>
      <c r="AI148" s="55" t="s">
        <v>538</v>
      </c>
      <c r="AJ148" s="55"/>
      <c r="AK148" s="55">
        <v>6000</v>
      </c>
      <c r="AL148" s="55"/>
      <c r="AM148" s="55"/>
      <c r="AN148" s="55"/>
      <c r="AO148" s="55"/>
      <c r="AP148" s="55"/>
      <c r="AQ148" s="55"/>
      <c r="AR148" s="55"/>
      <c r="AS148" s="12"/>
      <c r="AT148" s="55">
        <v>6</v>
      </c>
      <c r="AU148" s="55" t="s">
        <v>2398</v>
      </c>
      <c r="AV148" s="55" t="s">
        <v>692</v>
      </c>
      <c r="AW148" s="55" t="s">
        <v>2399</v>
      </c>
      <c r="AX148" s="55"/>
      <c r="AY148" s="55"/>
      <c r="AZ148" s="55"/>
      <c r="BA148" s="55"/>
      <c r="BB148" s="56" t="s">
        <v>129</v>
      </c>
      <c r="BC148" s="55" t="s">
        <v>2400</v>
      </c>
      <c r="BD148" s="55" t="s">
        <v>756</v>
      </c>
      <c r="BE148" s="55" t="s">
        <v>757</v>
      </c>
      <c r="BF148" s="55"/>
      <c r="BG148" s="55" t="s">
        <v>758</v>
      </c>
      <c r="BH148" s="55" t="s">
        <v>1034</v>
      </c>
      <c r="BI148" s="55" t="s">
        <v>1035</v>
      </c>
    </row>
    <row r="149" spans="1:61">
      <c r="A149" s="12" t="s">
        <v>2401</v>
      </c>
      <c r="B149" s="12" t="s">
        <v>2402</v>
      </c>
      <c r="C149" s="12">
        <v>18006946333</v>
      </c>
      <c r="D149" s="12">
        <v>10079888</v>
      </c>
      <c r="E149" s="12" t="s">
        <v>506</v>
      </c>
      <c r="F149" s="12">
        <v>7996185</v>
      </c>
      <c r="G149" s="12">
        <v>6305002.82</v>
      </c>
      <c r="H149" s="12" t="s">
        <v>1585</v>
      </c>
      <c r="I149" s="12"/>
      <c r="J149" s="61"/>
      <c r="K149" s="61"/>
      <c r="L149" s="61"/>
      <c r="M149" s="55" t="s">
        <v>2403</v>
      </c>
      <c r="N149" s="61"/>
      <c r="O149" s="61"/>
      <c r="P149" s="61"/>
      <c r="Q149" s="55"/>
      <c r="R149" s="55"/>
      <c r="S149" s="55"/>
      <c r="T149" s="55" t="s">
        <v>751</v>
      </c>
      <c r="U149" s="56" t="s">
        <v>752</v>
      </c>
      <c r="V149" s="55" t="s">
        <v>1348</v>
      </c>
      <c r="W149" s="55" t="s">
        <v>2024</v>
      </c>
      <c r="X149" s="55" t="s">
        <v>2139</v>
      </c>
      <c r="Y149" s="12" t="s">
        <v>2140</v>
      </c>
      <c r="Z149" s="55" t="s">
        <v>537</v>
      </c>
      <c r="AA149" s="55" t="s">
        <v>1584</v>
      </c>
      <c r="AB149" s="55" t="s">
        <v>641</v>
      </c>
      <c r="AC149" s="55" t="s">
        <v>2140</v>
      </c>
      <c r="AD149" s="55"/>
      <c r="AE149" s="55">
        <v>16000</v>
      </c>
      <c r="AF149" s="55"/>
      <c r="AG149" s="55" t="s">
        <v>537</v>
      </c>
      <c r="AH149" s="55" t="s">
        <v>476</v>
      </c>
      <c r="AI149" s="55" t="s">
        <v>538</v>
      </c>
      <c r="AJ149" s="55"/>
      <c r="AK149" s="55"/>
      <c r="AL149" s="55"/>
      <c r="AM149" s="55"/>
      <c r="AN149" s="55"/>
      <c r="AO149" s="55"/>
      <c r="AP149" s="55"/>
      <c r="AQ149" s="55"/>
      <c r="AR149" s="55"/>
      <c r="AS149" s="61"/>
      <c r="AT149" s="55"/>
      <c r="AU149" s="55"/>
      <c r="AV149" s="55"/>
      <c r="AW149" s="55"/>
      <c r="AX149" s="55"/>
      <c r="AY149" s="55"/>
      <c r="AZ149" s="55"/>
      <c r="BA149" s="55"/>
      <c r="BB149" s="56" t="s">
        <v>1164</v>
      </c>
      <c r="BC149" s="55" t="s">
        <v>2404</v>
      </c>
      <c r="BD149" s="55" t="s">
        <v>756</v>
      </c>
      <c r="BE149" s="55" t="s">
        <v>757</v>
      </c>
      <c r="BF149" s="55"/>
      <c r="BG149" s="55" t="s">
        <v>758</v>
      </c>
      <c r="BH149" s="55" t="s">
        <v>2405</v>
      </c>
      <c r="BI149" s="55" t="s">
        <v>2406</v>
      </c>
    </row>
    <row r="150" spans="1:61">
      <c r="A150" s="12" t="s">
        <v>2021</v>
      </c>
      <c r="B150" s="12" t="s">
        <v>2022</v>
      </c>
      <c r="C150" s="12">
        <v>18646665675</v>
      </c>
      <c r="D150" s="12">
        <v>10246735</v>
      </c>
      <c r="E150" s="12" t="s">
        <v>2407</v>
      </c>
      <c r="F150" s="12">
        <v>1674000</v>
      </c>
      <c r="G150" s="12">
        <v>1192492.57</v>
      </c>
      <c r="H150" s="12" t="s">
        <v>1570</v>
      </c>
      <c r="I150" s="12">
        <v>1080</v>
      </c>
      <c r="J150" s="56" t="s">
        <v>252</v>
      </c>
      <c r="K150" s="61"/>
      <c r="L150" s="61"/>
      <c r="M150" s="55" t="s">
        <v>2023</v>
      </c>
      <c r="N150" s="63">
        <f>R150/G150</f>
        <v>2.06491852607518</v>
      </c>
      <c r="O150" s="66"/>
      <c r="P150" s="66" t="s">
        <v>535</v>
      </c>
      <c r="Q150" s="65">
        <v>2280</v>
      </c>
      <c r="R150" s="55">
        <f>I150*Q150</f>
        <v>2462400</v>
      </c>
      <c r="S150" s="55"/>
      <c r="T150" s="55" t="s">
        <v>634</v>
      </c>
      <c r="U150" s="56" t="s">
        <v>1565</v>
      </c>
      <c r="V150" s="55" t="s">
        <v>636</v>
      </c>
      <c r="W150" s="55" t="s">
        <v>637</v>
      </c>
      <c r="X150" s="55" t="s">
        <v>1990</v>
      </c>
      <c r="Y150" s="12" t="s">
        <v>2103</v>
      </c>
      <c r="Z150" s="55" t="s">
        <v>538</v>
      </c>
      <c r="AA150" s="55"/>
      <c r="AB150" s="55"/>
      <c r="AC150" s="55"/>
      <c r="AD150" s="55"/>
      <c r="AE150" s="55"/>
      <c r="AF150" s="55"/>
      <c r="AG150" s="55"/>
      <c r="AH150" s="55" t="s">
        <v>537</v>
      </c>
      <c r="AI150" s="55" t="s">
        <v>538</v>
      </c>
      <c r="AJ150" s="55"/>
      <c r="AK150" s="55"/>
      <c r="AL150" s="55"/>
      <c r="AM150" s="55"/>
      <c r="AN150" s="55"/>
      <c r="AO150" s="55"/>
      <c r="AP150" s="55"/>
      <c r="AQ150" s="55"/>
      <c r="AR150" s="55"/>
      <c r="AS150" s="12">
        <v>1080</v>
      </c>
      <c r="AT150" s="55">
        <v>1080</v>
      </c>
      <c r="AU150" s="55" t="s">
        <v>2027</v>
      </c>
      <c r="AV150" s="55" t="s">
        <v>2028</v>
      </c>
      <c r="AW150" s="55" t="s">
        <v>2029</v>
      </c>
      <c r="AX150" s="55"/>
      <c r="AY150" s="55"/>
      <c r="AZ150" s="55"/>
      <c r="BA150" s="55"/>
      <c r="BB150" s="56" t="s">
        <v>252</v>
      </c>
      <c r="BC150" s="55" t="s">
        <v>2023</v>
      </c>
      <c r="BD150" s="55" t="s">
        <v>543</v>
      </c>
      <c r="BE150" s="55" t="s">
        <v>2030</v>
      </c>
      <c r="BF150" s="55"/>
      <c r="BG150" s="55" t="s">
        <v>2031</v>
      </c>
      <c r="BH150" s="55" t="s">
        <v>2032</v>
      </c>
      <c r="BI150" s="55" t="s">
        <v>2033</v>
      </c>
    </row>
    <row r="151" spans="1:61">
      <c r="A151" s="12" t="s">
        <v>765</v>
      </c>
      <c r="B151" s="12" t="s">
        <v>766</v>
      </c>
      <c r="C151" s="12">
        <v>13877585521</v>
      </c>
      <c r="D151" s="12" t="s">
        <v>2408</v>
      </c>
      <c r="E151" s="12" t="s">
        <v>518</v>
      </c>
      <c r="F151" s="12"/>
      <c r="G151" s="12"/>
      <c r="H151" s="12" t="s">
        <v>2409</v>
      </c>
      <c r="I151" s="12">
        <v>104.67</v>
      </c>
      <c r="J151" s="56" t="s">
        <v>118</v>
      </c>
      <c r="K151" s="61"/>
      <c r="L151" s="61"/>
      <c r="M151" s="55" t="s">
        <v>768</v>
      </c>
      <c r="N151" s="61"/>
      <c r="O151" s="61"/>
      <c r="P151" s="61"/>
      <c r="Q151" s="55"/>
      <c r="R151" s="55"/>
      <c r="S151" s="55"/>
      <c r="T151" s="55" t="s">
        <v>770</v>
      </c>
      <c r="U151" s="56" t="s">
        <v>771</v>
      </c>
      <c r="V151" s="55"/>
      <c r="W151" s="55"/>
      <c r="X151" s="55"/>
      <c r="Y151" s="12"/>
      <c r="Z151" s="55" t="s">
        <v>538</v>
      </c>
      <c r="AA151" s="55"/>
      <c r="AB151" s="55"/>
      <c r="AC151" s="55"/>
      <c r="AD151" s="55"/>
      <c r="AE151" s="55"/>
      <c r="AF151" s="55"/>
      <c r="AG151" s="55"/>
      <c r="AH151" s="55" t="s">
        <v>538</v>
      </c>
      <c r="AI151" s="55" t="s">
        <v>537</v>
      </c>
      <c r="AJ151" s="55"/>
      <c r="AK151" s="55"/>
      <c r="AL151" s="55"/>
      <c r="AM151" s="55"/>
      <c r="AN151" s="55"/>
      <c r="AO151" s="55" t="s">
        <v>772</v>
      </c>
      <c r="AP151" s="55"/>
      <c r="AQ151" s="55"/>
      <c r="AR151" s="55"/>
      <c r="AS151" s="61"/>
      <c r="AT151" s="55"/>
      <c r="AU151" s="55"/>
      <c r="AV151" s="55"/>
      <c r="AW151" s="55"/>
      <c r="AX151" s="55"/>
      <c r="AY151" s="55"/>
      <c r="AZ151" s="55" t="s">
        <v>120</v>
      </c>
      <c r="BA151" s="55"/>
      <c r="BB151" s="56" t="s">
        <v>118</v>
      </c>
      <c r="BC151" s="55" t="s">
        <v>768</v>
      </c>
      <c r="BD151" s="55" t="s">
        <v>773</v>
      </c>
      <c r="BE151" s="55" t="s">
        <v>774</v>
      </c>
      <c r="BF151" s="55"/>
      <c r="BG151" s="55" t="s">
        <v>775</v>
      </c>
      <c r="BH151" s="55" t="s">
        <v>776</v>
      </c>
      <c r="BI151" s="55" t="s">
        <v>777</v>
      </c>
    </row>
    <row r="152" spans="1:61">
      <c r="A152" s="12" t="s">
        <v>765</v>
      </c>
      <c r="B152" s="12" t="s">
        <v>766</v>
      </c>
      <c r="C152" s="12">
        <v>13877585521</v>
      </c>
      <c r="D152" s="12" t="s">
        <v>2410</v>
      </c>
      <c r="E152" s="12" t="s">
        <v>518</v>
      </c>
      <c r="F152" s="12"/>
      <c r="G152" s="12"/>
      <c r="H152" s="12" t="s">
        <v>2411</v>
      </c>
      <c r="I152" s="12">
        <v>104.67</v>
      </c>
      <c r="J152" s="56" t="s">
        <v>118</v>
      </c>
      <c r="K152" s="61"/>
      <c r="L152" s="61"/>
      <c r="M152" s="55" t="s">
        <v>778</v>
      </c>
      <c r="N152" s="61"/>
      <c r="O152" s="61"/>
      <c r="P152" s="61"/>
      <c r="Q152" s="55"/>
      <c r="R152" s="55"/>
      <c r="S152" s="55"/>
      <c r="T152" s="55" t="s">
        <v>770</v>
      </c>
      <c r="U152" s="56" t="s">
        <v>771</v>
      </c>
      <c r="V152" s="55"/>
      <c r="W152" s="55"/>
      <c r="X152" s="55"/>
      <c r="Y152" s="12"/>
      <c r="Z152" s="55" t="s">
        <v>538</v>
      </c>
      <c r="AA152" s="55"/>
      <c r="AB152" s="55"/>
      <c r="AC152" s="55"/>
      <c r="AD152" s="55"/>
      <c r="AE152" s="55"/>
      <c r="AF152" s="55"/>
      <c r="AG152" s="55" t="s">
        <v>538</v>
      </c>
      <c r="AH152" s="55" t="s">
        <v>538</v>
      </c>
      <c r="AI152" s="55" t="s">
        <v>537</v>
      </c>
      <c r="AJ152" s="55"/>
      <c r="AK152" s="55"/>
      <c r="AL152" s="55"/>
      <c r="AM152" s="55"/>
      <c r="AN152" s="55"/>
      <c r="AO152" s="55" t="s">
        <v>772</v>
      </c>
      <c r="AP152" s="55"/>
      <c r="AQ152" s="55"/>
      <c r="AR152" s="55"/>
      <c r="AS152" s="61"/>
      <c r="AT152" s="55"/>
      <c r="AU152" s="55"/>
      <c r="AV152" s="55"/>
      <c r="AW152" s="55"/>
      <c r="AX152" s="55"/>
      <c r="AY152" s="55"/>
      <c r="AZ152" s="55" t="s">
        <v>120</v>
      </c>
      <c r="BA152" s="55"/>
      <c r="BB152" s="56" t="s">
        <v>118</v>
      </c>
      <c r="BC152" s="55" t="s">
        <v>778</v>
      </c>
      <c r="BD152" s="55" t="s">
        <v>773</v>
      </c>
      <c r="BE152" s="55" t="s">
        <v>774</v>
      </c>
      <c r="BF152" s="55"/>
      <c r="BG152" s="55" t="s">
        <v>775</v>
      </c>
      <c r="BH152" s="55" t="s">
        <v>776</v>
      </c>
      <c r="BI152" s="55" t="s">
        <v>777</v>
      </c>
    </row>
    <row r="153" spans="1:61">
      <c r="A153" s="12" t="s">
        <v>2412</v>
      </c>
      <c r="B153" s="12" t="s">
        <v>2413</v>
      </c>
      <c r="C153" s="12">
        <v>18047777108</v>
      </c>
      <c r="D153" s="12">
        <v>1638</v>
      </c>
      <c r="E153" s="12" t="s">
        <v>518</v>
      </c>
      <c r="F153" s="12">
        <v>375877.08</v>
      </c>
      <c r="G153" s="12">
        <v>300830.62</v>
      </c>
      <c r="H153" s="12" t="s">
        <v>118</v>
      </c>
      <c r="I153" s="12">
        <v>103.29</v>
      </c>
      <c r="J153" s="56" t="s">
        <v>118</v>
      </c>
      <c r="K153" s="61"/>
      <c r="L153" s="61"/>
      <c r="M153" s="55" t="s">
        <v>2414</v>
      </c>
      <c r="N153" s="63">
        <f>R153/G153</f>
        <v>1.11245191729486</v>
      </c>
      <c r="O153" s="64" t="s">
        <v>120</v>
      </c>
      <c r="P153" s="66" t="s">
        <v>508</v>
      </c>
      <c r="Q153" s="65">
        <v>3240</v>
      </c>
      <c r="R153" s="55">
        <f>I153*Q153</f>
        <v>334659.6</v>
      </c>
      <c r="S153" s="55"/>
      <c r="T153" s="55" t="s">
        <v>687</v>
      </c>
      <c r="U153" s="56" t="s">
        <v>2415</v>
      </c>
      <c r="V153" s="55" t="s">
        <v>636</v>
      </c>
      <c r="W153" s="55" t="s">
        <v>637</v>
      </c>
      <c r="X153" s="55" t="s">
        <v>654</v>
      </c>
      <c r="Y153" s="12" t="s">
        <v>639</v>
      </c>
      <c r="Z153" s="55" t="s">
        <v>537</v>
      </c>
      <c r="AA153" s="55" t="s">
        <v>1263</v>
      </c>
      <c r="AB153" s="55"/>
      <c r="AC153" s="55" t="s">
        <v>642</v>
      </c>
      <c r="AD153" s="69">
        <v>66526</v>
      </c>
      <c r="AE153" s="55">
        <v>103.29</v>
      </c>
      <c r="AF153" s="55"/>
      <c r="AG153" s="55" t="s">
        <v>537</v>
      </c>
      <c r="AH153" s="55" t="s">
        <v>537</v>
      </c>
      <c r="AI153" s="55"/>
      <c r="AJ153" s="55"/>
      <c r="AK153" s="55"/>
      <c r="AL153" s="55"/>
      <c r="AM153" s="55"/>
      <c r="AN153" s="55"/>
      <c r="AO153" s="55"/>
      <c r="AP153" s="55"/>
      <c r="AQ153" s="55"/>
      <c r="AR153" s="55"/>
      <c r="AS153" s="12">
        <v>103.29</v>
      </c>
      <c r="AT153" s="55">
        <v>103.29</v>
      </c>
      <c r="AU153" s="55"/>
      <c r="AV153" s="55" t="s">
        <v>644</v>
      </c>
      <c r="AW153" s="55"/>
      <c r="AX153" s="55"/>
      <c r="AY153" s="55"/>
      <c r="AZ153" s="55" t="s">
        <v>120</v>
      </c>
      <c r="BA153" s="55"/>
      <c r="BB153" s="56" t="s">
        <v>118</v>
      </c>
      <c r="BC153" s="55" t="s">
        <v>2414</v>
      </c>
      <c r="BD153" s="55" t="s">
        <v>699</v>
      </c>
      <c r="BE153" s="55" t="s">
        <v>2416</v>
      </c>
      <c r="BF153" s="55"/>
      <c r="BG153" s="55" t="s">
        <v>2417</v>
      </c>
      <c r="BH153" s="55" t="s">
        <v>2416</v>
      </c>
      <c r="BI153" s="55" t="s">
        <v>2417</v>
      </c>
    </row>
    <row r="154" spans="1:61">
      <c r="A154" s="12" t="s">
        <v>2412</v>
      </c>
      <c r="B154" s="12" t="s">
        <v>2413</v>
      </c>
      <c r="C154" s="12">
        <v>18047777108</v>
      </c>
      <c r="D154" s="12">
        <v>1639</v>
      </c>
      <c r="E154" s="12" t="s">
        <v>518</v>
      </c>
      <c r="F154" s="12">
        <v>246133.42</v>
      </c>
      <c r="G154" s="12">
        <v>196990.26</v>
      </c>
      <c r="H154" s="12" t="s">
        <v>118</v>
      </c>
      <c r="I154" s="12">
        <v>104.45</v>
      </c>
      <c r="J154" s="56" t="s">
        <v>118</v>
      </c>
      <c r="K154" s="61"/>
      <c r="L154" s="61"/>
      <c r="M154" s="55" t="s">
        <v>462</v>
      </c>
      <c r="N154" s="63">
        <f>R154/G154</f>
        <v>1.7179428059032</v>
      </c>
      <c r="O154" s="64" t="s">
        <v>120</v>
      </c>
      <c r="P154" s="66" t="s">
        <v>508</v>
      </c>
      <c r="Q154" s="65">
        <v>3240</v>
      </c>
      <c r="R154" s="55">
        <f>I154*Q154</f>
        <v>338418</v>
      </c>
      <c r="S154" s="55"/>
      <c r="T154" s="55" t="s">
        <v>687</v>
      </c>
      <c r="U154" s="56" t="s">
        <v>2415</v>
      </c>
      <c r="V154" s="55" t="s">
        <v>636</v>
      </c>
      <c r="W154" s="55" t="s">
        <v>637</v>
      </c>
      <c r="X154" s="55" t="s">
        <v>654</v>
      </c>
      <c r="Y154" s="12" t="s">
        <v>639</v>
      </c>
      <c r="Z154" s="55" t="s">
        <v>537</v>
      </c>
      <c r="AA154" s="55" t="s">
        <v>1263</v>
      </c>
      <c r="AB154" s="55"/>
      <c r="AC154" s="55" t="s">
        <v>642</v>
      </c>
      <c r="AD154" s="69">
        <v>66526</v>
      </c>
      <c r="AE154" s="55">
        <v>104.45</v>
      </c>
      <c r="AF154" s="55"/>
      <c r="AG154" s="55" t="s">
        <v>537</v>
      </c>
      <c r="AH154" s="55" t="s">
        <v>537</v>
      </c>
      <c r="AI154" s="55"/>
      <c r="AJ154" s="55"/>
      <c r="AK154" s="55"/>
      <c r="AL154" s="55"/>
      <c r="AM154" s="55"/>
      <c r="AN154" s="55"/>
      <c r="AO154" s="55"/>
      <c r="AP154" s="55"/>
      <c r="AQ154" s="55"/>
      <c r="AR154" s="55"/>
      <c r="AS154" s="12">
        <v>104.45</v>
      </c>
      <c r="AT154" s="55">
        <v>104.45</v>
      </c>
      <c r="AU154" s="55"/>
      <c r="AV154" s="55" t="s">
        <v>644</v>
      </c>
      <c r="AW154" s="55"/>
      <c r="AX154" s="55"/>
      <c r="AY154" s="55"/>
      <c r="AZ154" s="55" t="s">
        <v>120</v>
      </c>
      <c r="BA154" s="55"/>
      <c r="BB154" s="56" t="s">
        <v>118</v>
      </c>
      <c r="BC154" s="55" t="s">
        <v>462</v>
      </c>
      <c r="BD154" s="55" t="s">
        <v>699</v>
      </c>
      <c r="BE154" s="55" t="s">
        <v>2416</v>
      </c>
      <c r="BF154" s="55"/>
      <c r="BG154" s="55" t="s">
        <v>2417</v>
      </c>
      <c r="BH154" s="55" t="s">
        <v>2416</v>
      </c>
      <c r="BI154" s="55" t="s">
        <v>2417</v>
      </c>
    </row>
    <row r="155" spans="1:61">
      <c r="A155" s="12" t="s">
        <v>2412</v>
      </c>
      <c r="B155" s="12" t="s">
        <v>2413</v>
      </c>
      <c r="C155" s="12">
        <v>18047777108</v>
      </c>
      <c r="D155" s="12">
        <v>1637</v>
      </c>
      <c r="E155" s="12" t="s">
        <v>518</v>
      </c>
      <c r="F155" s="12">
        <v>249826.45</v>
      </c>
      <c r="G155" s="12">
        <v>199945.52</v>
      </c>
      <c r="H155" s="12" t="s">
        <v>118</v>
      </c>
      <c r="I155" s="12">
        <v>157.76</v>
      </c>
      <c r="J155" s="56" t="s">
        <v>118</v>
      </c>
      <c r="K155" s="61"/>
      <c r="L155" s="61"/>
      <c r="M155" s="55" t="s">
        <v>447</v>
      </c>
      <c r="N155" s="63">
        <f>R155/G155</f>
        <v>2.5564083656388</v>
      </c>
      <c r="O155" s="66" t="s">
        <v>2418</v>
      </c>
      <c r="P155" s="66"/>
      <c r="Q155" s="65">
        <v>3240</v>
      </c>
      <c r="R155" s="55">
        <f>I155*Q155</f>
        <v>511142.4</v>
      </c>
      <c r="S155" s="55"/>
      <c r="T155" s="55" t="s">
        <v>687</v>
      </c>
      <c r="U155" s="56" t="s">
        <v>2415</v>
      </c>
      <c r="V155" s="55" t="s">
        <v>636</v>
      </c>
      <c r="W155" s="55" t="s">
        <v>637</v>
      </c>
      <c r="X155" s="55" t="s">
        <v>654</v>
      </c>
      <c r="Y155" s="12" t="s">
        <v>639</v>
      </c>
      <c r="Z155" s="55" t="s">
        <v>537</v>
      </c>
      <c r="AA155" s="55" t="s">
        <v>1263</v>
      </c>
      <c r="AB155" s="55"/>
      <c r="AC155" s="55" t="s">
        <v>642</v>
      </c>
      <c r="AD155" s="69">
        <v>66526</v>
      </c>
      <c r="AE155" s="55">
        <v>157.76</v>
      </c>
      <c r="AF155" s="55"/>
      <c r="AG155" s="55" t="s">
        <v>537</v>
      </c>
      <c r="AH155" s="55" t="s">
        <v>537</v>
      </c>
      <c r="AI155" s="55"/>
      <c r="AJ155" s="55"/>
      <c r="AK155" s="55"/>
      <c r="AL155" s="55"/>
      <c r="AM155" s="55"/>
      <c r="AN155" s="55"/>
      <c r="AO155" s="55"/>
      <c r="AP155" s="55"/>
      <c r="AQ155" s="55"/>
      <c r="AR155" s="55"/>
      <c r="AS155" s="12">
        <v>157.76</v>
      </c>
      <c r="AT155" s="55">
        <v>103.29</v>
      </c>
      <c r="AU155" s="55"/>
      <c r="AV155" s="55" t="s">
        <v>644</v>
      </c>
      <c r="AW155" s="55"/>
      <c r="AX155" s="55"/>
      <c r="AY155" s="55"/>
      <c r="AZ155" s="55" t="s">
        <v>120</v>
      </c>
      <c r="BA155" s="55"/>
      <c r="BB155" s="56" t="s">
        <v>118</v>
      </c>
      <c r="BC155" s="55" t="s">
        <v>447</v>
      </c>
      <c r="BD155" s="55" t="s">
        <v>693</v>
      </c>
      <c r="BE155" s="55" t="s">
        <v>2416</v>
      </c>
      <c r="BF155" s="55"/>
      <c r="BG155" s="55" t="s">
        <v>2417</v>
      </c>
      <c r="BH155" s="55" t="s">
        <v>2416</v>
      </c>
      <c r="BI155" s="55" t="s">
        <v>2417</v>
      </c>
    </row>
    <row r="156" spans="1:61">
      <c r="A156" s="12" t="s">
        <v>2407</v>
      </c>
      <c r="B156" s="12">
        <v>1192492.57</v>
      </c>
      <c r="C156" s="12" t="s">
        <v>1570</v>
      </c>
      <c r="D156" s="77" t="s">
        <v>2419</v>
      </c>
      <c r="E156" s="78" t="s">
        <v>2419</v>
      </c>
      <c r="F156" s="11" t="s">
        <v>2420</v>
      </c>
      <c r="G156" s="51">
        <v>1080</v>
      </c>
      <c r="H156" s="55" t="s">
        <v>2023</v>
      </c>
      <c r="I156" s="70" t="s">
        <v>535</v>
      </c>
      <c r="J156" s="65">
        <v>2280</v>
      </c>
      <c r="K156" s="51">
        <f>G156*J156</f>
        <v>2462400</v>
      </c>
      <c r="L156" s="63">
        <f>K156/B156</f>
        <v>2.06491852607518</v>
      </c>
      <c r="M156" s="69">
        <v>45735</v>
      </c>
      <c r="N156" s="61"/>
      <c r="O156" s="61"/>
      <c r="P156" s="61"/>
      <c r="Q156" s="55"/>
      <c r="R156" s="55"/>
      <c r="S156" s="55"/>
      <c r="T156" s="55"/>
      <c r="U156" s="56"/>
      <c r="V156" s="55"/>
      <c r="W156" s="55"/>
      <c r="X156" s="55"/>
      <c r="Y156" s="12"/>
      <c r="Z156" s="55"/>
      <c r="AA156" s="55"/>
      <c r="AB156" s="55"/>
      <c r="AC156" s="55"/>
      <c r="AD156" s="55"/>
      <c r="AE156" s="55"/>
      <c r="AF156" s="55"/>
      <c r="AG156" s="55"/>
      <c r="AH156" s="55"/>
      <c r="AI156" s="55"/>
      <c r="AJ156" s="55"/>
      <c r="AK156" s="55"/>
      <c r="AL156" s="55"/>
      <c r="AM156" s="55"/>
      <c r="AN156" s="55"/>
      <c r="AO156" s="55"/>
      <c r="AP156" s="55"/>
      <c r="AQ156" s="55"/>
      <c r="AR156" s="55"/>
      <c r="AS156" s="61"/>
      <c r="AT156" s="55"/>
      <c r="AU156" s="55"/>
      <c r="AV156" s="55"/>
      <c r="AW156" s="55"/>
      <c r="AX156" s="55"/>
      <c r="AY156" s="55"/>
      <c r="AZ156" s="55"/>
      <c r="BA156" s="55"/>
      <c r="BB156" s="56"/>
      <c r="BC156" s="55"/>
      <c r="BD156" s="55"/>
      <c r="BE156" s="55"/>
      <c r="BF156" s="55"/>
      <c r="BG156" s="55"/>
      <c r="BH156" s="55"/>
      <c r="BI156" s="55"/>
    </row>
    <row r="157" spans="1:61">
      <c r="A157" s="12"/>
      <c r="B157" s="12"/>
      <c r="C157" s="12"/>
      <c r="D157" s="12"/>
      <c r="E157" s="12"/>
      <c r="F157" s="12"/>
      <c r="G157" s="12"/>
      <c r="H157" s="12"/>
      <c r="I157" s="12"/>
      <c r="J157" s="61"/>
      <c r="K157" s="61"/>
      <c r="L157" s="61"/>
      <c r="M157" s="55"/>
      <c r="N157" s="61"/>
      <c r="O157" s="61"/>
      <c r="P157" s="61"/>
      <c r="Q157" s="55"/>
      <c r="R157" s="55"/>
      <c r="S157" s="55"/>
      <c r="T157" s="55"/>
      <c r="U157" s="56"/>
      <c r="V157" s="55"/>
      <c r="W157" s="55"/>
      <c r="X157" s="55"/>
      <c r="Y157" s="12"/>
      <c r="Z157" s="55"/>
      <c r="AA157" s="55"/>
      <c r="AB157" s="55"/>
      <c r="AC157" s="55"/>
      <c r="AD157" s="55"/>
      <c r="AE157" s="55"/>
      <c r="AF157" s="55"/>
      <c r="AG157" s="55"/>
      <c r="AH157" s="55"/>
      <c r="AI157" s="55"/>
      <c r="AJ157" s="55"/>
      <c r="AK157" s="55"/>
      <c r="AL157" s="55"/>
      <c r="AM157" s="55"/>
      <c r="AN157" s="55"/>
      <c r="AO157" s="55"/>
      <c r="AP157" s="55"/>
      <c r="AQ157" s="55"/>
      <c r="AR157" s="55"/>
      <c r="AS157" s="61"/>
      <c r="AT157" s="55"/>
      <c r="AU157" s="55"/>
      <c r="AV157" s="55"/>
      <c r="AW157" s="55"/>
      <c r="AX157" s="55"/>
      <c r="AY157" s="55"/>
      <c r="AZ157" s="55"/>
      <c r="BA157" s="55"/>
      <c r="BB157" s="56"/>
      <c r="BC157" s="55"/>
      <c r="BD157" s="55"/>
      <c r="BE157" s="55"/>
      <c r="BF157" s="55"/>
      <c r="BG157" s="55"/>
      <c r="BH157" s="55"/>
      <c r="BI157" s="55"/>
    </row>
    <row r="158" spans="1:61">
      <c r="J158" s="47"/>
      <c r="K158" s="47"/>
      <c r="L158" s="47"/>
      <c r="N158" s="47"/>
      <c r="O158" s="47"/>
      <c r="P158" s="47"/>
      <c r="AS158" s="47"/>
    </row>
    <row r="159" spans="1:61">
      <c r="J159" s="47"/>
      <c r="K159" s="47"/>
      <c r="L159" s="47"/>
      <c r="N159" s="47"/>
      <c r="O159" s="47"/>
      <c r="P159" s="47"/>
      <c r="AS159" s="47"/>
    </row>
    <row r="160" spans="1:61">
      <c r="J160" s="47"/>
      <c r="K160" s="47"/>
      <c r="L160" s="47"/>
      <c r="N160" s="47"/>
      <c r="O160" s="47"/>
      <c r="P160" s="47"/>
      <c r="AS160" s="47"/>
    </row>
    <row r="161" spans="10:45">
      <c r="J161" s="47"/>
      <c r="K161" s="47"/>
      <c r="L161" s="47"/>
      <c r="N161" s="47"/>
      <c r="O161" s="47"/>
      <c r="P161" s="47"/>
      <c r="AS161" s="47"/>
    </row>
    <row r="162" spans="10:45">
      <c r="J162" s="47"/>
      <c r="K162" s="47"/>
      <c r="L162" s="47"/>
      <c r="N162" s="47"/>
      <c r="O162" s="47"/>
      <c r="P162" s="47"/>
      <c r="AS162" s="47"/>
    </row>
    <row r="163" spans="10:45">
      <c r="J163" s="47"/>
      <c r="K163" s="47"/>
      <c r="L163" s="47"/>
      <c r="N163" s="47"/>
      <c r="O163" s="47"/>
      <c r="P163" s="47"/>
      <c r="AS163" s="47"/>
    </row>
    <row r="164" spans="10:45">
      <c r="J164" s="47"/>
      <c r="K164" s="47"/>
      <c r="L164" s="47"/>
      <c r="N164" s="47"/>
      <c r="O164" s="47"/>
      <c r="P164" s="47"/>
      <c r="AS164" s="47"/>
    </row>
    <row r="165" spans="10:45">
      <c r="J165" s="47"/>
      <c r="K165" s="47"/>
      <c r="L165" s="47"/>
      <c r="N165" s="47"/>
      <c r="O165" s="47"/>
      <c r="P165" s="47"/>
      <c r="AS165" s="47"/>
    </row>
    <row r="166" spans="10:45">
      <c r="J166" s="47"/>
      <c r="K166" s="47"/>
      <c r="L166" s="47"/>
      <c r="N166" s="47"/>
      <c r="O166" s="47"/>
      <c r="P166" s="47"/>
      <c r="AS166" s="47"/>
    </row>
    <row r="167" spans="10:45">
      <c r="J167" s="47"/>
      <c r="K167" s="47"/>
      <c r="L167" s="47"/>
      <c r="N167" s="47"/>
      <c r="O167" s="47"/>
      <c r="P167" s="47"/>
      <c r="AS167" s="47"/>
    </row>
    <row r="168" spans="10:45">
      <c r="J168" s="47"/>
      <c r="K168" s="47"/>
      <c r="L168" s="47"/>
      <c r="N168" s="47"/>
      <c r="O168" s="47"/>
      <c r="P168" s="47"/>
      <c r="AS168" s="47"/>
    </row>
    <row r="169" spans="10:45">
      <c r="J169" s="47"/>
      <c r="K169" s="47"/>
      <c r="L169" s="47"/>
      <c r="N169" s="47"/>
      <c r="O169" s="47"/>
      <c r="P169" s="47"/>
      <c r="AS169" s="47"/>
    </row>
    <row r="170" spans="10:45">
      <c r="J170" s="47"/>
      <c r="K170" s="47"/>
      <c r="L170" s="47"/>
      <c r="N170" s="47"/>
      <c r="O170" s="47"/>
      <c r="P170" s="47"/>
      <c r="AS170" s="47"/>
    </row>
    <row r="171" spans="10:45">
      <c r="J171" s="47"/>
      <c r="K171" s="47"/>
      <c r="L171" s="47"/>
      <c r="N171" s="47"/>
      <c r="O171" s="47"/>
      <c r="P171" s="47"/>
      <c r="AS171" s="47"/>
    </row>
    <row r="172" spans="10:45">
      <c r="J172" s="47"/>
      <c r="K172" s="47"/>
      <c r="L172" s="47"/>
      <c r="N172" s="47"/>
      <c r="O172" s="47"/>
      <c r="P172" s="47"/>
      <c r="AS172" s="47"/>
    </row>
    <row r="173" spans="10:45">
      <c r="J173" s="47"/>
      <c r="K173" s="47"/>
      <c r="L173" s="47"/>
      <c r="N173" s="47"/>
      <c r="O173" s="47"/>
      <c r="P173" s="47"/>
      <c r="AS173" s="47"/>
    </row>
    <row r="174" spans="10:45">
      <c r="J174" s="47"/>
      <c r="K174" s="47"/>
      <c r="L174" s="47"/>
      <c r="N174" s="47"/>
      <c r="O174" s="47"/>
      <c r="P174" s="47"/>
      <c r="AS174" s="47"/>
    </row>
    <row r="175" spans="10:45">
      <c r="J175" s="47"/>
      <c r="K175" s="47"/>
      <c r="L175" s="47"/>
      <c r="N175" s="47"/>
      <c r="O175" s="47"/>
      <c r="P175" s="47"/>
      <c r="AS175" s="47"/>
    </row>
    <row r="176" spans="10:45">
      <c r="J176" s="47"/>
      <c r="K176" s="47"/>
      <c r="L176" s="47"/>
      <c r="N176" s="47"/>
      <c r="O176" s="47"/>
      <c r="P176" s="47"/>
      <c r="AS176" s="47"/>
    </row>
    <row r="177" spans="10:45">
      <c r="J177" s="47"/>
      <c r="K177" s="47"/>
      <c r="L177" s="47"/>
      <c r="N177" s="47"/>
      <c r="O177" s="47"/>
      <c r="P177" s="47"/>
      <c r="AS177" s="47"/>
    </row>
    <row r="178" spans="10:45">
      <c r="J178" s="47"/>
      <c r="K178" s="47"/>
      <c r="L178" s="47"/>
      <c r="N178" s="47"/>
      <c r="O178" s="47"/>
      <c r="P178" s="47"/>
      <c r="AS178" s="47"/>
    </row>
    <row r="179" spans="10:45">
      <c r="J179" s="47"/>
      <c r="K179" s="47"/>
      <c r="L179" s="47"/>
      <c r="N179" s="47"/>
      <c r="O179" s="47"/>
      <c r="P179" s="47"/>
      <c r="AS179" s="47"/>
    </row>
    <row r="180" spans="10:45">
      <c r="J180" s="47"/>
      <c r="K180" s="47"/>
      <c r="L180" s="47"/>
      <c r="N180" s="47"/>
      <c r="O180" s="47"/>
      <c r="P180" s="47"/>
      <c r="AS180" s="47"/>
    </row>
    <row r="181" spans="10:45">
      <c r="J181" s="47"/>
      <c r="K181" s="47"/>
      <c r="L181" s="47"/>
      <c r="N181" s="47"/>
      <c r="O181" s="47"/>
      <c r="P181" s="47"/>
      <c r="AS181" s="47"/>
    </row>
    <row r="182" spans="10:45">
      <c r="J182" s="47"/>
      <c r="K182" s="47"/>
      <c r="L182" s="47"/>
      <c r="N182" s="47"/>
      <c r="O182" s="47"/>
      <c r="P182" s="47"/>
      <c r="AS182" s="47"/>
    </row>
    <row r="183" spans="10:45">
      <c r="J183" s="47"/>
      <c r="K183" s="47"/>
      <c r="L183" s="47"/>
      <c r="N183" s="47"/>
      <c r="O183" s="47"/>
      <c r="P183" s="47"/>
      <c r="AS183" s="47"/>
    </row>
    <row r="184" spans="10:45">
      <c r="J184" s="47"/>
      <c r="K184" s="47"/>
      <c r="L184" s="47"/>
      <c r="N184" s="47"/>
      <c r="O184" s="47"/>
      <c r="P184" s="47"/>
      <c r="AS184" s="47"/>
    </row>
    <row r="185" spans="10:45">
      <c r="J185" s="47"/>
      <c r="K185" s="47"/>
      <c r="L185" s="47"/>
      <c r="N185" s="47"/>
      <c r="O185" s="47"/>
      <c r="P185" s="47"/>
      <c r="AS185" s="47"/>
    </row>
    <row r="186" spans="10:45">
      <c r="J186" s="47"/>
      <c r="K186" s="47"/>
      <c r="L186" s="47"/>
      <c r="N186" s="47"/>
      <c r="O186" s="47"/>
      <c r="P186" s="47"/>
      <c r="AS186" s="47"/>
    </row>
    <row r="187" spans="10:45">
      <c r="J187" s="47"/>
      <c r="K187" s="47"/>
      <c r="L187" s="47"/>
      <c r="N187" s="47"/>
      <c r="O187" s="47"/>
      <c r="P187" s="47"/>
      <c r="AS187" s="47"/>
    </row>
    <row r="188" spans="10:45">
      <c r="J188" s="47"/>
      <c r="K188" s="47"/>
      <c r="L188" s="47"/>
      <c r="N188" s="47"/>
      <c r="O188" s="47"/>
      <c r="P188" s="47"/>
      <c r="AS188" s="47"/>
    </row>
    <row r="189" spans="10:45">
      <c r="J189" s="47"/>
      <c r="K189" s="47"/>
      <c r="L189" s="47"/>
      <c r="N189" s="47"/>
      <c r="O189" s="47"/>
      <c r="P189" s="47"/>
      <c r="AS189" s="47"/>
    </row>
    <row r="190" spans="10:45">
      <c r="J190" s="47"/>
      <c r="K190" s="47"/>
      <c r="L190" s="47"/>
      <c r="N190" s="47"/>
      <c r="O190" s="47"/>
      <c r="P190" s="47"/>
      <c r="AS190" s="47"/>
    </row>
    <row r="191" spans="10:45">
      <c r="J191" s="47"/>
      <c r="K191" s="47"/>
      <c r="L191" s="47"/>
      <c r="N191" s="47"/>
      <c r="O191" s="47"/>
      <c r="P191" s="47"/>
      <c r="AS191" s="47"/>
    </row>
    <row r="192" spans="10:45">
      <c r="J192" s="47"/>
      <c r="K192" s="47"/>
      <c r="L192" s="47"/>
      <c r="N192" s="47"/>
      <c r="O192" s="47"/>
      <c r="P192" s="47"/>
      <c r="AS192" s="47"/>
    </row>
    <row r="193" spans="10:45">
      <c r="J193" s="47"/>
      <c r="K193" s="47"/>
      <c r="L193" s="47"/>
      <c r="N193" s="47"/>
      <c r="O193" s="47"/>
      <c r="P193" s="47"/>
      <c r="AS193" s="47"/>
    </row>
    <row r="194" spans="10:45">
      <c r="J194" s="47"/>
      <c r="K194" s="47"/>
      <c r="L194" s="47"/>
      <c r="N194" s="47"/>
      <c r="O194" s="47"/>
      <c r="P194" s="47"/>
      <c r="AS194" s="47"/>
    </row>
    <row r="195" spans="10:45">
      <c r="J195" s="47"/>
      <c r="K195" s="47"/>
      <c r="L195" s="47"/>
      <c r="N195" s="47"/>
      <c r="O195" s="47"/>
      <c r="P195" s="47"/>
      <c r="AS195" s="47"/>
    </row>
    <row r="196" spans="10:45">
      <c r="J196" s="47"/>
      <c r="K196" s="47"/>
      <c r="L196" s="47"/>
      <c r="N196" s="47"/>
      <c r="O196" s="47"/>
      <c r="P196" s="47"/>
      <c r="AS196" s="47"/>
    </row>
    <row r="197" spans="10:45">
      <c r="J197" s="47"/>
      <c r="K197" s="47"/>
      <c r="L197" s="47"/>
      <c r="N197" s="47"/>
      <c r="O197" s="47"/>
      <c r="P197" s="47"/>
      <c r="AS197" s="47"/>
    </row>
    <row r="198" spans="10:45">
      <c r="J198" s="47"/>
      <c r="K198" s="47"/>
      <c r="L198" s="47"/>
      <c r="N198" s="47"/>
      <c r="O198" s="47"/>
      <c r="P198" s="47"/>
      <c r="AS198" s="47"/>
    </row>
    <row r="199" spans="10:45">
      <c r="J199" s="47"/>
      <c r="K199" s="47"/>
      <c r="L199" s="47"/>
      <c r="N199" s="47"/>
      <c r="O199" s="47"/>
      <c r="P199" s="47"/>
      <c r="AS199" s="47"/>
    </row>
    <row r="200" spans="10:45">
      <c r="J200" s="47"/>
      <c r="K200" s="47"/>
      <c r="L200" s="47"/>
      <c r="N200" s="47"/>
      <c r="O200" s="47"/>
      <c r="P200" s="47"/>
      <c r="AS200" s="47"/>
    </row>
  </sheetData>
  <autoFilter xmlns:etc="http://www.wps.cn/officeDocument/2017/etCustomData" ref="A1:BI200" etc:filterBottomFollowUsedRange="0">
    <extLst/>
  </autoFilter>
  <pageMargins left="0.7" right="0.7" top="0.75" bottom="0.75" header="0.3" footer="0.3"/>
  <headerFooter/>
  <picture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405"/>
  <sheetViews>
    <sheetView workbookViewId="0">
      <selection activeCell="F9" sqref="F9"/>
    </sheetView>
  </sheetViews>
  <sheetFormatPr defaultColWidth="11.0757575757576" defaultRowHeight="15.6"/>
  <cols>
    <col min="1" max="1" width="20.6136363636364" customWidth="1"/>
    <col min="2" max="2" width="17.4621212121212" customWidth="1"/>
    <col min="3" max="3" width="40" customWidth="1"/>
    <col min="4" max="4" width="10" customWidth="1"/>
    <col min="5" max="5" width="11.8409090909091" customWidth="1"/>
    <col min="6" max="6" width="19.0757575757576" customWidth="1"/>
    <col min="7" max="7" width="9.76515151515152" customWidth="1"/>
    <col min="8" max="8" width="47.9242424242424" customWidth="1"/>
    <col min="9" max="9" width="8.46212121212121" customWidth="1"/>
    <col min="10" max="10" width="8.68939393939394" customWidth="1"/>
    <col min="11" max="11" width="13.2272727272727" customWidth="1"/>
    <col min="12" max="12" width="11.9242424242424" customWidth="1"/>
    <col min="13" max="61" width="10" customWidth="1"/>
  </cols>
  <sheetData>
    <row r="1" spans="1:61">
      <c r="A1" s="1"/>
      <c r="B1" s="2"/>
      <c r="C1" s="1"/>
      <c r="D1" s="2"/>
      <c r="E1" s="1"/>
      <c r="F1" s="1"/>
      <c r="G1" s="3"/>
      <c r="H1" s="1"/>
      <c r="I1" s="4"/>
      <c r="J1" s="5">
        <v>45717</v>
      </c>
      <c r="K1" s="6"/>
      <c r="L1" s="7"/>
      <c r="M1" s="1"/>
      <c r="N1" s="1"/>
      <c r="O1" s="1"/>
      <c r="P1" s="1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</row>
    <row r="2" spans="1:61">
      <c r="A2" s="1" t="s">
        <v>494</v>
      </c>
      <c r="B2" s="2" t="s">
        <v>495</v>
      </c>
      <c r="C2" s="1" t="s">
        <v>383</v>
      </c>
      <c r="D2" s="2" t="s">
        <v>496</v>
      </c>
      <c r="E2" s="1" t="s">
        <v>384</v>
      </c>
      <c r="F2" s="1" t="s">
        <v>497</v>
      </c>
      <c r="G2" s="3" t="s">
        <v>385</v>
      </c>
      <c r="H2" s="1" t="s">
        <v>105</v>
      </c>
      <c r="I2" s="4" t="s">
        <v>499</v>
      </c>
      <c r="J2" s="9" t="s">
        <v>500</v>
      </c>
      <c r="K2" s="10" t="s">
        <v>29</v>
      </c>
      <c r="L2" s="7" t="s">
        <v>501</v>
      </c>
      <c r="M2" s="1" t="s">
        <v>594</v>
      </c>
      <c r="N2" s="1" t="s">
        <v>503</v>
      </c>
      <c r="O2" s="1" t="s">
        <v>504</v>
      </c>
      <c r="P2" s="1" t="s">
        <v>505</v>
      </c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</row>
    <row r="3" spans="1:61">
      <c r="A3" s="11" t="s">
        <v>518</v>
      </c>
      <c r="B3" s="12">
        <v>316401.97</v>
      </c>
      <c r="C3" s="12" t="s">
        <v>455</v>
      </c>
      <c r="D3" s="12" t="s">
        <v>118</v>
      </c>
      <c r="E3" s="13" t="s">
        <v>118</v>
      </c>
      <c r="F3" s="12" t="s">
        <v>522</v>
      </c>
      <c r="G3" s="14">
        <v>87.94</v>
      </c>
      <c r="H3" s="12" t="s">
        <v>456</v>
      </c>
      <c r="I3" s="15" t="s">
        <v>508</v>
      </c>
      <c r="J3" s="16">
        <v>4328</v>
      </c>
      <c r="K3" s="12">
        <f t="shared" ref="K3:K26" si="0">G3*J3</f>
        <v>380604.32</v>
      </c>
      <c r="L3" s="17">
        <f t="shared" ref="L3:L37" si="1">K3/B3</f>
        <v>1.20291387566266</v>
      </c>
      <c r="M3" s="18">
        <v>45735</v>
      </c>
      <c r="N3" s="12" t="s">
        <v>513</v>
      </c>
      <c r="O3" s="12" t="s">
        <v>509</v>
      </c>
      <c r="P3" s="12" t="s">
        <v>570</v>
      </c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</row>
    <row r="4" spans="1:61">
      <c r="A4" s="12" t="s">
        <v>518</v>
      </c>
      <c r="B4" s="12">
        <v>555359.06</v>
      </c>
      <c r="C4" s="12" t="s">
        <v>453</v>
      </c>
      <c r="D4" s="12" t="s">
        <v>507</v>
      </c>
      <c r="E4" s="13" t="s">
        <v>118</v>
      </c>
      <c r="F4" s="19" t="s">
        <v>569</v>
      </c>
      <c r="G4" s="14">
        <v>104.12</v>
      </c>
      <c r="H4" s="13" t="s">
        <v>454</v>
      </c>
      <c r="I4" s="15" t="s">
        <v>508</v>
      </c>
      <c r="J4" s="16">
        <v>3872</v>
      </c>
      <c r="K4" s="12">
        <f t="shared" si="0"/>
        <v>403152.64</v>
      </c>
      <c r="L4" s="17">
        <f t="shared" si="1"/>
        <v>0.725931508166987</v>
      </c>
      <c r="M4" s="18">
        <v>45735</v>
      </c>
      <c r="N4" s="12"/>
      <c r="O4" s="12" t="s">
        <v>509</v>
      </c>
      <c r="P4" s="12" t="s">
        <v>523</v>
      </c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</row>
    <row r="5" spans="1:61">
      <c r="A5" s="12" t="s">
        <v>518</v>
      </c>
      <c r="B5" s="12">
        <v>266760.51</v>
      </c>
      <c r="C5" s="12" t="s">
        <v>465</v>
      </c>
      <c r="D5" s="12" t="s">
        <v>507</v>
      </c>
      <c r="E5" s="12" t="s">
        <v>118</v>
      </c>
      <c r="F5" s="12" t="s">
        <v>2421</v>
      </c>
      <c r="G5" s="14">
        <v>155.33</v>
      </c>
      <c r="H5" s="12" t="s">
        <v>2034</v>
      </c>
      <c r="I5" s="15" t="s">
        <v>508</v>
      </c>
      <c r="J5" s="16">
        <v>2106</v>
      </c>
      <c r="K5" s="12">
        <f t="shared" si="0"/>
        <v>327124.98</v>
      </c>
      <c r="L5" s="17">
        <f t="shared" si="1"/>
        <v>1.22628712923063</v>
      </c>
      <c r="M5" s="18">
        <v>45735</v>
      </c>
      <c r="N5" s="12" t="s">
        <v>513</v>
      </c>
      <c r="O5" s="12" t="s">
        <v>509</v>
      </c>
      <c r="P5" s="12" t="s">
        <v>573</v>
      </c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</row>
    <row r="6" spans="1:61">
      <c r="A6" s="12" t="s">
        <v>518</v>
      </c>
      <c r="B6" s="12">
        <v>787677.38</v>
      </c>
      <c r="C6" s="12" t="s">
        <v>459</v>
      </c>
      <c r="D6" s="12" t="s">
        <v>507</v>
      </c>
      <c r="E6" s="13" t="s">
        <v>423</v>
      </c>
      <c r="F6" s="13" t="s">
        <v>571</v>
      </c>
      <c r="G6" s="14">
        <v>109.44</v>
      </c>
      <c r="H6" s="12" t="s">
        <v>460</v>
      </c>
      <c r="I6" s="20" t="s">
        <v>516</v>
      </c>
      <c r="J6" s="16">
        <v>3466</v>
      </c>
      <c r="K6" s="12">
        <f t="shared" si="0"/>
        <v>379319.04</v>
      </c>
      <c r="L6" s="17">
        <f t="shared" si="1"/>
        <v>0.481566501249534</v>
      </c>
      <c r="M6" s="18">
        <v>45735</v>
      </c>
      <c r="N6" s="12"/>
      <c r="O6" s="12" t="s">
        <v>509</v>
      </c>
      <c r="P6" s="12" t="s">
        <v>572</v>
      </c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</row>
    <row r="7" spans="1:61">
      <c r="A7" s="12" t="s">
        <v>518</v>
      </c>
      <c r="B7" s="12">
        <v>1295013.51</v>
      </c>
      <c r="C7" s="12" t="s">
        <v>1536</v>
      </c>
      <c r="D7" s="12" t="s">
        <v>507</v>
      </c>
      <c r="E7" s="12" t="s">
        <v>423</v>
      </c>
      <c r="F7" s="12" t="s">
        <v>522</v>
      </c>
      <c r="G7" s="14">
        <v>229.62</v>
      </c>
      <c r="H7" s="12" t="s">
        <v>439</v>
      </c>
      <c r="I7" s="20" t="s">
        <v>516</v>
      </c>
      <c r="J7" s="21">
        <v>3234</v>
      </c>
      <c r="K7" s="12">
        <f t="shared" si="0"/>
        <v>742591.08</v>
      </c>
      <c r="L7" s="17">
        <f t="shared" si="1"/>
        <v>0.573423423204288</v>
      </c>
      <c r="M7" s="18">
        <v>45735</v>
      </c>
      <c r="N7" s="12"/>
      <c r="O7" s="12" t="s">
        <v>509</v>
      </c>
      <c r="P7" s="12" t="s">
        <v>552</v>
      </c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</row>
    <row r="8" spans="1:61">
      <c r="A8" s="12" t="s">
        <v>533</v>
      </c>
      <c r="B8" s="12">
        <v>1304480.89</v>
      </c>
      <c r="C8" s="12" t="s">
        <v>421</v>
      </c>
      <c r="D8" s="12" t="s">
        <v>252</v>
      </c>
      <c r="E8" s="13" t="s">
        <v>252</v>
      </c>
      <c r="F8" s="12"/>
      <c r="G8" s="14">
        <v>68.9</v>
      </c>
      <c r="H8" s="12" t="s">
        <v>421</v>
      </c>
      <c r="I8" s="15" t="s">
        <v>508</v>
      </c>
      <c r="J8" s="22">
        <v>17395</v>
      </c>
      <c r="K8" s="12">
        <f t="shared" si="0"/>
        <v>1198515.5</v>
      </c>
      <c r="L8" s="17">
        <f t="shared" si="1"/>
        <v>0.918768154587531</v>
      </c>
      <c r="M8" s="18">
        <v>45735</v>
      </c>
      <c r="N8" s="12" t="s">
        <v>513</v>
      </c>
      <c r="O8" s="12" t="s">
        <v>509</v>
      </c>
      <c r="P8" s="12" t="s">
        <v>510</v>
      </c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</row>
    <row r="9" spans="1:61">
      <c r="A9" s="12" t="s">
        <v>506</v>
      </c>
      <c r="B9" s="12">
        <v>397551.11</v>
      </c>
      <c r="C9" s="12" t="s">
        <v>450</v>
      </c>
      <c r="D9" s="12" t="s">
        <v>252</v>
      </c>
      <c r="E9" s="12" t="s">
        <v>423</v>
      </c>
      <c r="F9" s="12" t="s">
        <v>522</v>
      </c>
      <c r="G9" s="14">
        <v>134.27</v>
      </c>
      <c r="H9" s="12" t="s">
        <v>2085</v>
      </c>
      <c r="I9" s="20" t="s">
        <v>535</v>
      </c>
      <c r="J9" s="16">
        <v>3470</v>
      </c>
      <c r="K9" s="12">
        <f t="shared" si="0"/>
        <v>465916.9</v>
      </c>
      <c r="L9" s="17">
        <f t="shared" si="1"/>
        <v>1.17196729748786</v>
      </c>
      <c r="M9" s="18">
        <v>45735</v>
      </c>
      <c r="N9" s="12" t="s">
        <v>513</v>
      </c>
      <c r="O9" s="12" t="s">
        <v>509</v>
      </c>
      <c r="P9" s="12" t="s">
        <v>567</v>
      </c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</row>
    <row r="10" spans="1:61">
      <c r="A10" s="11" t="s">
        <v>518</v>
      </c>
      <c r="B10" s="12">
        <v>2227014.86</v>
      </c>
      <c r="C10" s="12" t="s">
        <v>422</v>
      </c>
      <c r="D10" s="12" t="s">
        <v>160</v>
      </c>
      <c r="E10" s="13" t="s">
        <v>423</v>
      </c>
      <c r="F10" s="12" t="s">
        <v>522</v>
      </c>
      <c r="G10" s="14">
        <v>182.01</v>
      </c>
      <c r="H10" s="12" t="s">
        <v>424</v>
      </c>
      <c r="I10" s="15" t="s">
        <v>508</v>
      </c>
      <c r="J10" s="16">
        <v>5830</v>
      </c>
      <c r="K10" s="12">
        <f t="shared" si="0"/>
        <v>1061118.3</v>
      </c>
      <c r="L10" s="17">
        <f t="shared" si="1"/>
        <v>0.476475626211134</v>
      </c>
      <c r="M10" s="18">
        <v>45735</v>
      </c>
      <c r="N10" s="12"/>
      <c r="O10" s="12" t="s">
        <v>509</v>
      </c>
      <c r="P10" s="12" t="s">
        <v>523</v>
      </c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</row>
    <row r="11" spans="1:61">
      <c r="A11" s="12" t="s">
        <v>524</v>
      </c>
      <c r="B11" s="12">
        <v>610507.42</v>
      </c>
      <c r="C11" s="12" t="s">
        <v>525</v>
      </c>
      <c r="D11" s="12" t="s">
        <v>507</v>
      </c>
      <c r="E11" s="12" t="s">
        <v>423</v>
      </c>
      <c r="F11" s="12" t="s">
        <v>522</v>
      </c>
      <c r="G11" s="14">
        <v>342.76</v>
      </c>
      <c r="H11" s="12" t="s">
        <v>526</v>
      </c>
      <c r="I11" s="20" t="s">
        <v>508</v>
      </c>
      <c r="J11" s="16">
        <v>3049</v>
      </c>
      <c r="K11" s="12">
        <f t="shared" si="0"/>
        <v>1045075.24</v>
      </c>
      <c r="L11" s="17">
        <f t="shared" si="1"/>
        <v>1.71181414961345</v>
      </c>
      <c r="M11" s="18">
        <v>45735</v>
      </c>
      <c r="N11" s="12" t="s">
        <v>513</v>
      </c>
      <c r="O11" s="12" t="s">
        <v>509</v>
      </c>
      <c r="P11" s="12" t="s">
        <v>523</v>
      </c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</row>
    <row r="12" spans="1:61">
      <c r="A12" s="12" t="s">
        <v>518</v>
      </c>
      <c r="B12" s="12">
        <v>128349.06</v>
      </c>
      <c r="C12" s="23" t="s">
        <v>429</v>
      </c>
      <c r="D12" s="12"/>
      <c r="E12" s="23" t="s">
        <v>118</v>
      </c>
      <c r="F12" s="23" t="s">
        <v>529</v>
      </c>
      <c r="G12" s="14">
        <v>376.24</v>
      </c>
      <c r="H12" s="12" t="s">
        <v>430</v>
      </c>
      <c r="I12" s="12" t="s">
        <v>508</v>
      </c>
      <c r="J12" s="16">
        <v>2517</v>
      </c>
      <c r="K12" s="12">
        <f t="shared" si="0"/>
        <v>946996.08</v>
      </c>
      <c r="L12" s="17">
        <f t="shared" si="1"/>
        <v>7.37828605834745</v>
      </c>
      <c r="M12" s="18">
        <v>45735</v>
      </c>
      <c r="N12" s="12"/>
      <c r="O12" s="12" t="s">
        <v>509</v>
      </c>
      <c r="P12" s="12" t="s">
        <v>530</v>
      </c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</row>
    <row r="13" spans="1:61">
      <c r="A13" s="12" t="s">
        <v>518</v>
      </c>
      <c r="B13" s="12">
        <v>214085.64</v>
      </c>
      <c r="C13" s="11" t="s">
        <v>2422</v>
      </c>
      <c r="D13" s="12" t="s">
        <v>507</v>
      </c>
      <c r="E13" s="13" t="s">
        <v>118</v>
      </c>
      <c r="F13" s="19" t="s">
        <v>120</v>
      </c>
      <c r="G13" s="24">
        <v>60.17</v>
      </c>
      <c r="H13" s="11" t="s">
        <v>2423</v>
      </c>
      <c r="I13" s="15" t="s">
        <v>512</v>
      </c>
      <c r="J13" s="16">
        <v>3432</v>
      </c>
      <c r="K13" s="12">
        <f t="shared" si="0"/>
        <v>206503.44</v>
      </c>
      <c r="L13" s="17">
        <f t="shared" si="1"/>
        <v>0.964583332165576</v>
      </c>
      <c r="M13" s="18">
        <v>45735</v>
      </c>
      <c r="N13" s="12" t="s">
        <v>513</v>
      </c>
      <c r="O13" s="12" t="s">
        <v>509</v>
      </c>
      <c r="P13" s="12" t="s">
        <v>574</v>
      </c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</row>
    <row r="14" spans="1:61">
      <c r="A14" s="12" t="s">
        <v>548</v>
      </c>
      <c r="B14" s="12">
        <v>1314759.45</v>
      </c>
      <c r="C14" s="12" t="s">
        <v>435</v>
      </c>
      <c r="D14" s="12" t="s">
        <v>507</v>
      </c>
      <c r="E14" s="13" t="s">
        <v>118</v>
      </c>
      <c r="F14" s="19" t="s">
        <v>549</v>
      </c>
      <c r="G14" s="14">
        <v>172.9</v>
      </c>
      <c r="H14" s="13" t="s">
        <v>436</v>
      </c>
      <c r="I14" s="15" t="s">
        <v>512</v>
      </c>
      <c r="J14" s="16">
        <v>4565</v>
      </c>
      <c r="K14" s="12">
        <f t="shared" si="0"/>
        <v>789288.5</v>
      </c>
      <c r="L14" s="17">
        <f t="shared" si="1"/>
        <v>0.600329208510348</v>
      </c>
      <c r="M14" s="18">
        <v>45735</v>
      </c>
      <c r="N14" s="12"/>
      <c r="O14" s="12" t="s">
        <v>509</v>
      </c>
      <c r="P14" s="12" t="s">
        <v>523</v>
      </c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</row>
    <row r="15" spans="1:61">
      <c r="A15" s="12" t="s">
        <v>564</v>
      </c>
      <c r="B15" s="12">
        <v>210537.36</v>
      </c>
      <c r="C15" s="12" t="s">
        <v>565</v>
      </c>
      <c r="D15" s="12" t="s">
        <v>160</v>
      </c>
      <c r="E15" s="13" t="s">
        <v>423</v>
      </c>
      <c r="F15" s="12" t="s">
        <v>522</v>
      </c>
      <c r="G15" s="14">
        <v>140.56</v>
      </c>
      <c r="H15" s="12" t="s">
        <v>566</v>
      </c>
      <c r="I15" s="15" t="s">
        <v>508</v>
      </c>
      <c r="J15" s="16">
        <v>3371</v>
      </c>
      <c r="K15" s="12">
        <f t="shared" si="0"/>
        <v>473827.76</v>
      </c>
      <c r="L15" s="17">
        <f t="shared" si="1"/>
        <v>2.25056379542329</v>
      </c>
      <c r="M15" s="18">
        <v>45735</v>
      </c>
      <c r="N15" s="12" t="s">
        <v>513</v>
      </c>
      <c r="O15" s="12" t="s">
        <v>509</v>
      </c>
      <c r="P15" s="12" t="s">
        <v>523</v>
      </c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</row>
    <row r="16" spans="1:61">
      <c r="A16" s="12" t="s">
        <v>528</v>
      </c>
      <c r="B16" s="12">
        <v>1783405.27</v>
      </c>
      <c r="C16" s="12" t="s">
        <v>427</v>
      </c>
      <c r="D16" s="12" t="s">
        <v>507</v>
      </c>
      <c r="E16" s="12" t="s">
        <v>423</v>
      </c>
      <c r="F16" s="12" t="s">
        <v>522</v>
      </c>
      <c r="G16" s="14">
        <v>144.83</v>
      </c>
      <c r="H16" s="12" t="s">
        <v>428</v>
      </c>
      <c r="I16" s="15" t="s">
        <v>508</v>
      </c>
      <c r="J16" s="16">
        <v>6887</v>
      </c>
      <c r="K16" s="12">
        <f t="shared" si="0"/>
        <v>997444.21</v>
      </c>
      <c r="L16" s="17">
        <f t="shared" si="1"/>
        <v>0.559291949384001</v>
      </c>
      <c r="M16" s="18">
        <v>45735</v>
      </c>
      <c r="N16" s="12"/>
      <c r="O16" s="12" t="s">
        <v>509</v>
      </c>
      <c r="P16" s="12" t="s">
        <v>523</v>
      </c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</row>
    <row r="17" spans="1:61">
      <c r="A17" s="12" t="s">
        <v>527</v>
      </c>
      <c r="B17" s="12">
        <v>1824030.75</v>
      </c>
      <c r="C17" s="12" t="s">
        <v>425</v>
      </c>
      <c r="D17" s="12" t="s">
        <v>507</v>
      </c>
      <c r="E17" s="12" t="s">
        <v>423</v>
      </c>
      <c r="F17" s="12" t="s">
        <v>522</v>
      </c>
      <c r="G17" s="14">
        <v>148.13</v>
      </c>
      <c r="H17" s="12" t="s">
        <v>426</v>
      </c>
      <c r="I17" s="15" t="s">
        <v>508</v>
      </c>
      <c r="J17" s="16">
        <v>6887</v>
      </c>
      <c r="K17" s="12">
        <f t="shared" si="0"/>
        <v>1020171.31</v>
      </c>
      <c r="L17" s="17">
        <f t="shared" si="1"/>
        <v>0.559295017367443</v>
      </c>
      <c r="M17" s="18">
        <v>45735</v>
      </c>
      <c r="N17" s="12"/>
      <c r="O17" s="12" t="s">
        <v>509</v>
      </c>
      <c r="P17" s="12" t="s">
        <v>523</v>
      </c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</row>
    <row r="18" spans="1:61">
      <c r="A18" s="11" t="s">
        <v>518</v>
      </c>
      <c r="B18" s="12">
        <v>195922.11</v>
      </c>
      <c r="C18" s="12" t="s">
        <v>467</v>
      </c>
      <c r="D18" s="12" t="s">
        <v>118</v>
      </c>
      <c r="E18" s="13" t="s">
        <v>118</v>
      </c>
      <c r="F18" s="19"/>
      <c r="G18" s="14">
        <v>62.66</v>
      </c>
      <c r="H18" s="12" t="s">
        <v>468</v>
      </c>
      <c r="I18" s="15" t="s">
        <v>508</v>
      </c>
      <c r="J18" s="16">
        <v>3710</v>
      </c>
      <c r="K18" s="12">
        <f t="shared" si="0"/>
        <v>232468.6</v>
      </c>
      <c r="L18" s="17">
        <f t="shared" si="1"/>
        <v>1.18653581262472</v>
      </c>
      <c r="M18" s="18">
        <v>45735</v>
      </c>
      <c r="N18" s="12" t="s">
        <v>513</v>
      </c>
      <c r="O18" s="12" t="s">
        <v>509</v>
      </c>
      <c r="P18" s="12" t="s">
        <v>570</v>
      </c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</row>
    <row r="19" spans="1:61">
      <c r="A19" s="11" t="s">
        <v>518</v>
      </c>
      <c r="B19" s="12">
        <v>316401.97</v>
      </c>
      <c r="C19" s="12" t="s">
        <v>457</v>
      </c>
      <c r="D19" s="12" t="s">
        <v>118</v>
      </c>
      <c r="E19" s="13" t="s">
        <v>118</v>
      </c>
      <c r="F19" s="19"/>
      <c r="G19" s="14">
        <v>87.94</v>
      </c>
      <c r="H19" s="12" t="s">
        <v>458</v>
      </c>
      <c r="I19" s="15" t="s">
        <v>508</v>
      </c>
      <c r="J19" s="16">
        <v>4328</v>
      </c>
      <c r="K19" s="12">
        <f t="shared" si="0"/>
        <v>380604.32</v>
      </c>
      <c r="L19" s="17">
        <f t="shared" si="1"/>
        <v>1.20291387566266</v>
      </c>
      <c r="M19" s="18">
        <v>45735</v>
      </c>
      <c r="N19" s="12" t="s">
        <v>513</v>
      </c>
      <c r="O19" s="12" t="s">
        <v>509</v>
      </c>
      <c r="P19" s="12" t="s">
        <v>570</v>
      </c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</row>
    <row r="20" spans="1:61">
      <c r="A20" s="11" t="s">
        <v>518</v>
      </c>
      <c r="B20" s="12">
        <v>556023</v>
      </c>
      <c r="C20" s="12" t="s">
        <v>440</v>
      </c>
      <c r="D20" s="12" t="s">
        <v>507</v>
      </c>
      <c r="E20" s="13" t="s">
        <v>118</v>
      </c>
      <c r="F20" s="13" t="s">
        <v>553</v>
      </c>
      <c r="G20" s="14">
        <v>140.94</v>
      </c>
      <c r="H20" s="12" t="s">
        <v>441</v>
      </c>
      <c r="I20" s="15" t="s">
        <v>512</v>
      </c>
      <c r="J20" s="16">
        <v>4014</v>
      </c>
      <c r="K20" s="12">
        <f t="shared" si="0"/>
        <v>565733.16</v>
      </c>
      <c r="L20" s="17">
        <f t="shared" si="1"/>
        <v>1.0174635941319</v>
      </c>
      <c r="M20" s="18">
        <v>45735</v>
      </c>
      <c r="N20" s="12" t="s">
        <v>513</v>
      </c>
      <c r="O20" s="12" t="s">
        <v>509</v>
      </c>
      <c r="P20" s="12" t="s">
        <v>554</v>
      </c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</row>
    <row r="21" spans="1:61">
      <c r="A21" s="12" t="s">
        <v>550</v>
      </c>
      <c r="B21" s="12">
        <v>905056.03</v>
      </c>
      <c r="C21" s="12" t="s">
        <v>352</v>
      </c>
      <c r="D21" s="12" t="s">
        <v>507</v>
      </c>
      <c r="E21" s="12" t="s">
        <v>118</v>
      </c>
      <c r="F21" s="19" t="s">
        <v>120</v>
      </c>
      <c r="G21" s="14">
        <v>161.38</v>
      </c>
      <c r="H21" s="12" t="s">
        <v>437</v>
      </c>
      <c r="I21" s="15" t="s">
        <v>508</v>
      </c>
      <c r="J21" s="16">
        <v>4662</v>
      </c>
      <c r="K21" s="12">
        <f t="shared" si="0"/>
        <v>752353.56</v>
      </c>
      <c r="L21" s="17">
        <f t="shared" si="1"/>
        <v>0.831278434772707</v>
      </c>
      <c r="M21" s="18">
        <v>45735</v>
      </c>
      <c r="N21" s="12" t="s">
        <v>513</v>
      </c>
      <c r="O21" s="12"/>
      <c r="P21" s="12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</row>
    <row r="22" spans="1:61">
      <c r="A22" s="12" t="s">
        <v>533</v>
      </c>
      <c r="B22" s="12">
        <v>1654536.88</v>
      </c>
      <c r="C22" s="12" t="s">
        <v>81</v>
      </c>
      <c r="D22" s="12" t="s">
        <v>252</v>
      </c>
      <c r="E22" s="13" t="s">
        <v>252</v>
      </c>
      <c r="F22" s="12"/>
      <c r="G22" s="14">
        <v>85.26</v>
      </c>
      <c r="H22" s="12" t="s">
        <v>81</v>
      </c>
      <c r="I22" s="15" t="s">
        <v>508</v>
      </c>
      <c r="J22" s="22">
        <v>17395</v>
      </c>
      <c r="K22" s="12">
        <f t="shared" si="0"/>
        <v>1483097.7</v>
      </c>
      <c r="L22" s="17">
        <f t="shared" si="1"/>
        <v>0.896382376197018</v>
      </c>
      <c r="M22" s="18">
        <v>45735</v>
      </c>
      <c r="N22" s="12" t="s">
        <v>513</v>
      </c>
      <c r="O22" s="12" t="s">
        <v>509</v>
      </c>
      <c r="P22" s="12" t="s">
        <v>510</v>
      </c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</row>
    <row r="23" spans="1:61">
      <c r="A23" s="12" t="s">
        <v>533</v>
      </c>
      <c r="B23" s="12">
        <v>1638770.95</v>
      </c>
      <c r="C23" s="12" t="s">
        <v>521</v>
      </c>
      <c r="D23" s="12" t="s">
        <v>252</v>
      </c>
      <c r="E23" s="13" t="s">
        <v>252</v>
      </c>
      <c r="F23" s="12"/>
      <c r="G23" s="14">
        <v>85.26</v>
      </c>
      <c r="H23" s="12" t="s">
        <v>521</v>
      </c>
      <c r="I23" s="15" t="s">
        <v>508</v>
      </c>
      <c r="J23" s="22">
        <v>17395</v>
      </c>
      <c r="K23" s="12">
        <f t="shared" si="0"/>
        <v>1483097.7</v>
      </c>
      <c r="L23" s="17">
        <f t="shared" si="1"/>
        <v>0.905006096184461</v>
      </c>
      <c r="M23" s="18">
        <v>45735</v>
      </c>
      <c r="N23" s="12" t="s">
        <v>513</v>
      </c>
      <c r="O23" s="12" t="s">
        <v>509</v>
      </c>
      <c r="P23" s="12" t="s">
        <v>510</v>
      </c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</row>
    <row r="24" spans="1:61">
      <c r="A24" s="12" t="s">
        <v>533</v>
      </c>
      <c r="B24" s="12">
        <v>2554966.47</v>
      </c>
      <c r="C24" s="12" t="s">
        <v>578</v>
      </c>
      <c r="D24" s="12" t="s">
        <v>507</v>
      </c>
      <c r="E24" s="13" t="s">
        <v>118</v>
      </c>
      <c r="F24" s="13" t="s">
        <v>579</v>
      </c>
      <c r="G24" s="14">
        <v>769.41</v>
      </c>
      <c r="H24" s="12" t="s">
        <v>2305</v>
      </c>
      <c r="I24" s="15" t="s">
        <v>512</v>
      </c>
      <c r="J24" s="16">
        <v>3886</v>
      </c>
      <c r="K24" s="12">
        <f t="shared" si="0"/>
        <v>2989927.26</v>
      </c>
      <c r="L24" s="17">
        <f t="shared" si="1"/>
        <v>1.1702412908769</v>
      </c>
      <c r="M24" s="18">
        <v>45735</v>
      </c>
      <c r="N24" s="12"/>
      <c r="O24" s="12"/>
      <c r="P24" s="12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</row>
    <row r="25" spans="1:61">
      <c r="A25" s="12"/>
      <c r="B25" s="12">
        <v>2299872.42</v>
      </c>
      <c r="C25" s="13" t="s">
        <v>418</v>
      </c>
      <c r="D25" s="12" t="s">
        <v>507</v>
      </c>
      <c r="E25" s="11" t="s">
        <v>118</v>
      </c>
      <c r="F25" s="13" t="s">
        <v>514</v>
      </c>
      <c r="G25" s="24">
        <v>290.01</v>
      </c>
      <c r="H25" s="13" t="s">
        <v>418</v>
      </c>
      <c r="I25" s="15" t="s">
        <v>512</v>
      </c>
      <c r="J25" s="16">
        <v>8393</v>
      </c>
      <c r="K25" s="12">
        <f t="shared" si="0"/>
        <v>2434053.93</v>
      </c>
      <c r="L25" s="17">
        <f t="shared" si="1"/>
        <v>1.05834302321865</v>
      </c>
      <c r="M25" s="18">
        <v>45735</v>
      </c>
      <c r="N25" s="12" t="s">
        <v>513</v>
      </c>
      <c r="O25" s="12" t="s">
        <v>509</v>
      </c>
      <c r="P25" s="12" t="s">
        <v>510</v>
      </c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</row>
    <row r="26" spans="1:61">
      <c r="A26" s="12"/>
      <c r="B26" s="12">
        <v>2434608.94</v>
      </c>
      <c r="C26" s="11" t="s">
        <v>417</v>
      </c>
      <c r="D26" s="12"/>
      <c r="E26" s="11" t="s">
        <v>118</v>
      </c>
      <c r="F26" s="13" t="s">
        <v>511</v>
      </c>
      <c r="G26" s="24">
        <v>304.7</v>
      </c>
      <c r="H26" s="11" t="s">
        <v>417</v>
      </c>
      <c r="I26" s="15" t="s">
        <v>512</v>
      </c>
      <c r="J26" s="16">
        <v>8393</v>
      </c>
      <c r="K26" s="12">
        <f t="shared" si="0"/>
        <v>2557347.1</v>
      </c>
      <c r="L26" s="17">
        <f t="shared" si="1"/>
        <v>1.05041391164858</v>
      </c>
      <c r="M26" s="18"/>
      <c r="N26" s="12" t="s">
        <v>513</v>
      </c>
      <c r="O26" s="12" t="s">
        <v>509</v>
      </c>
      <c r="P26" s="12" t="s">
        <v>510</v>
      </c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</row>
    <row r="27" ht="86.4" spans="1:61">
      <c r="A27" s="12" t="s">
        <v>533</v>
      </c>
      <c r="B27" s="12">
        <v>47674</v>
      </c>
      <c r="C27" s="12" t="s">
        <v>1953</v>
      </c>
      <c r="D27" s="12" t="s">
        <v>129</v>
      </c>
      <c r="E27" s="12"/>
      <c r="F27" s="25" t="s">
        <v>568</v>
      </c>
      <c r="G27" s="14">
        <v>41.54</v>
      </c>
      <c r="H27" s="12" t="s">
        <v>1953</v>
      </c>
      <c r="I27" s="15" t="s">
        <v>512</v>
      </c>
      <c r="J27" s="16" t="s">
        <v>266</v>
      </c>
      <c r="K27" s="12">
        <v>420000</v>
      </c>
      <c r="L27" s="17">
        <f t="shared" si="1"/>
        <v>8.80983345219617</v>
      </c>
      <c r="M27" s="18">
        <v>45735</v>
      </c>
      <c r="N27" s="12"/>
      <c r="O27" s="12" t="s">
        <v>509</v>
      </c>
      <c r="P27" s="12" t="s">
        <v>510</v>
      </c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</row>
    <row r="28" spans="1:61">
      <c r="A28" s="12" t="s">
        <v>533</v>
      </c>
      <c r="B28" s="12">
        <v>752126.4</v>
      </c>
      <c r="C28" s="12" t="s">
        <v>1112</v>
      </c>
      <c r="D28" s="12" t="s">
        <v>507</v>
      </c>
      <c r="E28" s="13" t="s">
        <v>118</v>
      </c>
      <c r="F28" s="12"/>
      <c r="G28" s="14">
        <v>169.78</v>
      </c>
      <c r="H28" s="12" t="s">
        <v>1112</v>
      </c>
      <c r="I28" s="15" t="s">
        <v>508</v>
      </c>
      <c r="J28" s="16">
        <v>70600</v>
      </c>
      <c r="K28" s="12">
        <f>G28*J28</f>
        <v>11986468</v>
      </c>
      <c r="L28" s="17">
        <f t="shared" si="1"/>
        <v>15.9367733934083</v>
      </c>
      <c r="M28" s="18">
        <v>45735</v>
      </c>
      <c r="N28" s="12"/>
      <c r="O28" s="12" t="s">
        <v>509</v>
      </c>
      <c r="P28" s="12" t="s">
        <v>510</v>
      </c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</row>
    <row r="29" spans="1:61">
      <c r="A29" s="12" t="s">
        <v>533</v>
      </c>
      <c r="B29" s="12">
        <v>346173.4</v>
      </c>
      <c r="C29" s="12" t="s">
        <v>582</v>
      </c>
      <c r="D29" s="12" t="s">
        <v>507</v>
      </c>
      <c r="E29" s="12" t="s">
        <v>118</v>
      </c>
      <c r="F29" s="13" t="s">
        <v>583</v>
      </c>
      <c r="G29" s="14">
        <v>229.23</v>
      </c>
      <c r="H29" s="12" t="s">
        <v>584</v>
      </c>
      <c r="I29" s="15" t="s">
        <v>512</v>
      </c>
      <c r="J29" s="26">
        <v>4035</v>
      </c>
      <c r="K29" s="12">
        <f>G29*J29</f>
        <v>924943.05</v>
      </c>
      <c r="L29" s="17">
        <f t="shared" si="1"/>
        <v>2.67190676695552</v>
      </c>
      <c r="M29" s="18">
        <v>45735</v>
      </c>
      <c r="N29" s="12" t="s">
        <v>513</v>
      </c>
      <c r="O29" s="12" t="s">
        <v>509</v>
      </c>
      <c r="P29" s="12" t="s">
        <v>947</v>
      </c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</row>
    <row r="30" spans="1:61">
      <c r="A30" s="12" t="s">
        <v>506</v>
      </c>
      <c r="B30" s="12">
        <v>1041283.15</v>
      </c>
      <c r="C30" s="12" t="s">
        <v>419</v>
      </c>
      <c r="D30" s="12" t="s">
        <v>252</v>
      </c>
      <c r="E30" s="12" t="s">
        <v>252</v>
      </c>
      <c r="F30" s="13" t="s">
        <v>515</v>
      </c>
      <c r="G30" s="14">
        <v>526.9</v>
      </c>
      <c r="H30" s="12" t="s">
        <v>420</v>
      </c>
      <c r="I30" s="15" t="s">
        <v>516</v>
      </c>
      <c r="J30" s="16">
        <v>3882</v>
      </c>
      <c r="K30" s="12">
        <f>G30*J30</f>
        <v>2045425.8</v>
      </c>
      <c r="L30" s="17">
        <f t="shared" si="1"/>
        <v>1.96433198789397</v>
      </c>
      <c r="M30" s="18">
        <v>45735</v>
      </c>
      <c r="N30" s="12"/>
      <c r="O30" s="12" t="s">
        <v>509</v>
      </c>
      <c r="P30" s="12" t="s">
        <v>517</v>
      </c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</row>
    <row r="31" spans="1:61">
      <c r="A31" s="12" t="s">
        <v>506</v>
      </c>
      <c r="B31" s="12">
        <v>519282.38</v>
      </c>
      <c r="C31" s="12" t="s">
        <v>442</v>
      </c>
      <c r="D31" s="12" t="s">
        <v>507</v>
      </c>
      <c r="E31" s="12" t="s">
        <v>423</v>
      </c>
      <c r="F31" s="12" t="s">
        <v>522</v>
      </c>
      <c r="G31" s="14">
        <v>61.75</v>
      </c>
      <c r="H31" s="12" t="s">
        <v>443</v>
      </c>
      <c r="I31" s="20" t="s">
        <v>508</v>
      </c>
      <c r="J31" s="16">
        <v>8700</v>
      </c>
      <c r="K31" s="12">
        <f>G31*J31</f>
        <v>537225</v>
      </c>
      <c r="L31" s="17">
        <f t="shared" si="1"/>
        <v>1.0345527225476</v>
      </c>
      <c r="M31" s="18">
        <v>45735</v>
      </c>
      <c r="N31" s="12" t="s">
        <v>513</v>
      </c>
      <c r="O31" s="12" t="s">
        <v>509</v>
      </c>
      <c r="P31" s="12" t="s">
        <v>555</v>
      </c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</row>
    <row r="32" spans="1:61">
      <c r="A32" s="12" t="s">
        <v>518</v>
      </c>
      <c r="B32" s="12">
        <v>1527267.05</v>
      </c>
      <c r="C32" s="12" t="s">
        <v>431</v>
      </c>
      <c r="D32" s="12" t="s">
        <v>507</v>
      </c>
      <c r="E32" s="13" t="s">
        <v>423</v>
      </c>
      <c r="F32" s="13" t="s">
        <v>531</v>
      </c>
      <c r="G32" s="14">
        <v>155.49</v>
      </c>
      <c r="H32" s="12" t="s">
        <v>432</v>
      </c>
      <c r="I32" s="15" t="s">
        <v>512</v>
      </c>
      <c r="J32" s="16">
        <v>5370</v>
      </c>
      <c r="K32" s="12">
        <f>G32*J32</f>
        <v>834981.3</v>
      </c>
      <c r="L32" s="17">
        <f t="shared" si="1"/>
        <v>0.546715978715052</v>
      </c>
      <c r="M32" s="18">
        <v>45735</v>
      </c>
      <c r="N32" s="12"/>
      <c r="O32" s="12" t="s">
        <v>509</v>
      </c>
      <c r="P32" s="12" t="s">
        <v>532</v>
      </c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</row>
    <row r="33" spans="1:61">
      <c r="A33" s="12" t="s">
        <v>506</v>
      </c>
      <c r="B33" s="12">
        <v>65101.85</v>
      </c>
      <c r="C33" s="12" t="s">
        <v>477</v>
      </c>
      <c r="D33" s="12" t="s">
        <v>129</v>
      </c>
      <c r="E33" s="13" t="s">
        <v>129</v>
      </c>
      <c r="F33" s="11" t="s">
        <v>575</v>
      </c>
      <c r="G33" s="14">
        <v>2.1</v>
      </c>
      <c r="H33" s="13" t="s">
        <v>478</v>
      </c>
      <c r="I33" s="15" t="s">
        <v>512</v>
      </c>
      <c r="J33" s="16" t="s">
        <v>266</v>
      </c>
      <c r="K33" s="12">
        <v>150000</v>
      </c>
      <c r="L33" s="17">
        <f t="shared" si="1"/>
        <v>2.30408198845348</v>
      </c>
      <c r="M33" s="18">
        <v>45735</v>
      </c>
      <c r="N33" s="12"/>
      <c r="O33" s="12" t="s">
        <v>509</v>
      </c>
      <c r="P33" s="12" t="s">
        <v>576</v>
      </c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</row>
    <row r="34" spans="1:61">
      <c r="A34" s="12" t="s">
        <v>518</v>
      </c>
      <c r="B34" s="11">
        <v>195143.36</v>
      </c>
      <c r="C34" s="12" t="s">
        <v>463</v>
      </c>
      <c r="D34" s="12" t="s">
        <v>118</v>
      </c>
      <c r="E34" s="13" t="s">
        <v>118</v>
      </c>
      <c r="F34" s="19" t="s">
        <v>120</v>
      </c>
      <c r="G34" s="14">
        <v>103.29</v>
      </c>
      <c r="H34" s="12" t="s">
        <v>464</v>
      </c>
      <c r="I34" s="20" t="s">
        <v>508</v>
      </c>
      <c r="J34" s="16">
        <v>3240</v>
      </c>
      <c r="K34" s="12">
        <f>G34*J34</f>
        <v>334659.6</v>
      </c>
      <c r="L34" s="17">
        <f t="shared" si="1"/>
        <v>1.71494228653232</v>
      </c>
      <c r="M34" s="18">
        <v>45735</v>
      </c>
      <c r="N34" s="12" t="s">
        <v>513</v>
      </c>
      <c r="O34" s="12" t="s">
        <v>509</v>
      </c>
      <c r="P34" s="12" t="s">
        <v>558</v>
      </c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</row>
    <row r="35" spans="1:61">
      <c r="A35" s="12" t="s">
        <v>518</v>
      </c>
      <c r="B35" s="11">
        <v>198070.95</v>
      </c>
      <c r="C35" s="12" t="s">
        <v>461</v>
      </c>
      <c r="D35" s="12" t="s">
        <v>118</v>
      </c>
      <c r="E35" s="13" t="s">
        <v>118</v>
      </c>
      <c r="F35" s="19" t="s">
        <v>120</v>
      </c>
      <c r="G35" s="14">
        <v>104.45</v>
      </c>
      <c r="H35" s="12" t="s">
        <v>462</v>
      </c>
      <c r="I35" s="20" t="s">
        <v>508</v>
      </c>
      <c r="J35" s="16">
        <v>3240</v>
      </c>
      <c r="K35" s="12">
        <f>G35*J35</f>
        <v>338418</v>
      </c>
      <c r="L35" s="17">
        <f t="shared" si="1"/>
        <v>1.70856958074872</v>
      </c>
      <c r="M35" s="18">
        <v>45735</v>
      </c>
      <c r="N35" s="12" t="s">
        <v>513</v>
      </c>
      <c r="O35" s="12" t="s">
        <v>509</v>
      </c>
      <c r="P35" s="12" t="s">
        <v>558</v>
      </c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</row>
    <row r="36" spans="1:61">
      <c r="A36" s="12" t="s">
        <v>518</v>
      </c>
      <c r="B36" s="11">
        <v>298010.14</v>
      </c>
      <c r="C36" s="12" t="s">
        <v>446</v>
      </c>
      <c r="D36" s="12" t="s">
        <v>118</v>
      </c>
      <c r="E36" s="13" t="s">
        <v>118</v>
      </c>
      <c r="F36" s="11" t="s">
        <v>557</v>
      </c>
      <c r="G36" s="14">
        <v>157.76</v>
      </c>
      <c r="H36" s="12" t="s">
        <v>447</v>
      </c>
      <c r="I36" s="15" t="s">
        <v>512</v>
      </c>
      <c r="J36" s="16">
        <v>3240</v>
      </c>
      <c r="K36" s="12">
        <f>G36*J36</f>
        <v>511142.4</v>
      </c>
      <c r="L36" s="17">
        <f t="shared" si="1"/>
        <v>1.71518459069883</v>
      </c>
      <c r="M36" s="18">
        <v>45735</v>
      </c>
      <c r="N36" s="12" t="s">
        <v>513</v>
      </c>
      <c r="O36" s="12" t="s">
        <v>509</v>
      </c>
      <c r="P36" s="12" t="s">
        <v>558</v>
      </c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</row>
    <row r="37" ht="28.8" spans="1:61">
      <c r="A37" s="12" t="s">
        <v>518</v>
      </c>
      <c r="B37" s="11">
        <v>1047100</v>
      </c>
      <c r="C37" s="11" t="s">
        <v>414</v>
      </c>
      <c r="D37" s="11"/>
      <c r="E37" s="11" t="s">
        <v>118</v>
      </c>
      <c r="F37" s="25" t="s">
        <v>2424</v>
      </c>
      <c r="G37" s="24">
        <v>176.5</v>
      </c>
      <c r="H37" s="11" t="s">
        <v>414</v>
      </c>
      <c r="I37" s="12" t="s">
        <v>512</v>
      </c>
      <c r="J37" s="16">
        <v>8454</v>
      </c>
      <c r="K37" s="12">
        <f>G37*J37</f>
        <v>1492131</v>
      </c>
      <c r="L37" s="17">
        <f t="shared" si="1"/>
        <v>1.42501289275141</v>
      </c>
      <c r="M37" s="12"/>
      <c r="N37" s="12" t="s">
        <v>513</v>
      </c>
      <c r="O37" s="12" t="s">
        <v>509</v>
      </c>
      <c r="P37" s="12" t="s">
        <v>520</v>
      </c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</row>
    <row r="38" ht="43.2" spans="1:61">
      <c r="A38" s="27" t="s">
        <v>533</v>
      </c>
      <c r="B38" s="27">
        <v>918941.25</v>
      </c>
      <c r="C38" s="27" t="s">
        <v>433</v>
      </c>
      <c r="D38" s="27" t="s">
        <v>507</v>
      </c>
      <c r="E38" s="27" t="s">
        <v>423</v>
      </c>
      <c r="F38" s="28" t="s">
        <v>534</v>
      </c>
      <c r="G38" s="29">
        <v>231.43</v>
      </c>
      <c r="H38" s="27" t="s">
        <v>434</v>
      </c>
      <c r="I38" s="30" t="s">
        <v>535</v>
      </c>
      <c r="J38" s="16">
        <v>3450</v>
      </c>
      <c r="K38" s="27">
        <f>J38*0.85</f>
        <v>2932.5</v>
      </c>
      <c r="L38" s="27">
        <f>J38*G38</f>
        <v>798433.5</v>
      </c>
      <c r="M38" s="31">
        <f>L38/B38</f>
        <v>0.868862400071822</v>
      </c>
      <c r="N38" s="32">
        <f>L38*0.85</f>
        <v>678668.475</v>
      </c>
      <c r="O38" s="33">
        <f>N38/B38</f>
        <v>0.738533040061048</v>
      </c>
      <c r="P38" s="31">
        <f>L38/B38</f>
        <v>0.868862400071822</v>
      </c>
      <c r="Q38" s="27" t="s">
        <v>637</v>
      </c>
      <c r="R38" s="27" t="s">
        <v>654</v>
      </c>
      <c r="S38" s="27" t="s">
        <v>639</v>
      </c>
      <c r="T38" s="27" t="s">
        <v>537</v>
      </c>
      <c r="U38" s="34"/>
      <c r="V38" s="8"/>
      <c r="W38" s="27"/>
      <c r="X38" s="27"/>
      <c r="Y38" s="27"/>
      <c r="Z38" s="27"/>
      <c r="AA38" s="34"/>
      <c r="AB38" s="34"/>
      <c r="AC38" s="34"/>
      <c r="AD38" s="34"/>
      <c r="AE38" s="27"/>
      <c r="AF38" s="27"/>
      <c r="AG38" s="27" t="s">
        <v>537</v>
      </c>
      <c r="AH38" s="27" t="s">
        <v>538</v>
      </c>
      <c r="AI38" s="27" t="s">
        <v>537</v>
      </c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</row>
    <row r="39" ht="43.2" spans="1:61">
      <c r="A39" s="27" t="s">
        <v>556</v>
      </c>
      <c r="B39" s="27">
        <v>789667.44</v>
      </c>
      <c r="C39" s="27" t="s">
        <v>444</v>
      </c>
      <c r="D39" s="27" t="s">
        <v>507</v>
      </c>
      <c r="E39" s="27" t="s">
        <v>423</v>
      </c>
      <c r="F39" s="28" t="s">
        <v>534</v>
      </c>
      <c r="G39" s="29">
        <v>186.83</v>
      </c>
      <c r="H39" s="27" t="s">
        <v>445</v>
      </c>
      <c r="I39" s="30" t="s">
        <v>535</v>
      </c>
      <c r="J39" s="16">
        <v>2800</v>
      </c>
      <c r="K39" s="27">
        <f>J39*0.85</f>
        <v>2380</v>
      </c>
      <c r="L39" s="27">
        <f>J39*G39</f>
        <v>523124</v>
      </c>
      <c r="M39" s="31">
        <f>L39/B39</f>
        <v>0.662461149468186</v>
      </c>
      <c r="N39" s="32">
        <f>L39*0.85</f>
        <v>444655.4</v>
      </c>
      <c r="O39" s="33">
        <f>N39/B39</f>
        <v>0.563091977047958</v>
      </c>
      <c r="P39" s="31">
        <f>L39/B39</f>
        <v>0.662461149468186</v>
      </c>
      <c r="Q39" s="27" t="s">
        <v>637</v>
      </c>
      <c r="R39" s="27" t="s">
        <v>654</v>
      </c>
      <c r="S39" s="27" t="s">
        <v>639</v>
      </c>
      <c r="T39" s="27" t="s">
        <v>537</v>
      </c>
      <c r="U39" s="34"/>
      <c r="V39" s="8"/>
      <c r="W39" s="27"/>
      <c r="X39" s="27"/>
      <c r="Y39" s="27"/>
      <c r="Z39" s="27"/>
      <c r="AA39" s="34"/>
      <c r="AB39" s="34"/>
      <c r="AC39" s="34"/>
      <c r="AD39" s="34"/>
      <c r="AE39" s="27"/>
      <c r="AF39" s="27"/>
      <c r="AG39" s="27" t="s">
        <v>537</v>
      </c>
      <c r="AH39" s="27" t="s">
        <v>538</v>
      </c>
      <c r="AI39" s="27" t="s">
        <v>537</v>
      </c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</row>
    <row r="40" ht="43.2" spans="1:61">
      <c r="A40" s="27" t="s">
        <v>518</v>
      </c>
      <c r="B40" s="27">
        <v>577632</v>
      </c>
      <c r="C40" s="27" t="s">
        <v>448</v>
      </c>
      <c r="D40" s="27" t="s">
        <v>118</v>
      </c>
      <c r="E40" s="27" t="s">
        <v>118</v>
      </c>
      <c r="F40" s="28" t="s">
        <v>559</v>
      </c>
      <c r="G40" s="29">
        <v>109.4</v>
      </c>
      <c r="H40" s="27" t="s">
        <v>449</v>
      </c>
      <c r="I40" s="30" t="s">
        <v>508</v>
      </c>
      <c r="J40" s="16">
        <v>4360</v>
      </c>
      <c r="K40" s="27">
        <f>J40*0.85</f>
        <v>3706</v>
      </c>
      <c r="L40" s="27">
        <f>J40*G40</f>
        <v>476984</v>
      </c>
      <c r="M40" s="31">
        <f>L40/B40</f>
        <v>0.825757575757576</v>
      </c>
      <c r="N40" s="32">
        <f>L40*0.85</f>
        <v>405436.4</v>
      </c>
      <c r="O40" s="33">
        <f>N40/B40</f>
        <v>0.701893939393939</v>
      </c>
      <c r="P40" s="31">
        <f>L40/B40</f>
        <v>0.825757575757576</v>
      </c>
      <c r="Q40" s="27" t="s">
        <v>637</v>
      </c>
      <c r="R40" s="27" t="s">
        <v>654</v>
      </c>
      <c r="S40" s="27" t="s">
        <v>639</v>
      </c>
      <c r="T40" s="27" t="s">
        <v>538</v>
      </c>
      <c r="U40" s="34"/>
      <c r="V40" s="8"/>
      <c r="W40" s="27"/>
      <c r="X40" s="27"/>
      <c r="Y40" s="27"/>
      <c r="Z40" s="27"/>
      <c r="AA40" s="34"/>
      <c r="AB40" s="34"/>
      <c r="AC40" s="34"/>
      <c r="AD40" s="34"/>
      <c r="AE40" s="27"/>
      <c r="AF40" s="27"/>
      <c r="AG40" s="27"/>
      <c r="AH40" s="27" t="s">
        <v>538</v>
      </c>
      <c r="AI40" s="27" t="s">
        <v>537</v>
      </c>
      <c r="AJ40" s="27">
        <v>437600</v>
      </c>
      <c r="AK40" s="27">
        <v>24000</v>
      </c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</row>
    <row r="41" spans="1:61">
      <c r="A41" s="12"/>
      <c r="B41" s="12"/>
      <c r="C41" s="12"/>
      <c r="D41" s="12"/>
      <c r="E41" s="12"/>
      <c r="F41" s="35"/>
      <c r="G41" s="14"/>
      <c r="H41" s="12"/>
      <c r="I41" s="12"/>
      <c r="J41" s="36"/>
      <c r="K41" s="12"/>
      <c r="L41" s="12"/>
      <c r="M41" s="12"/>
      <c r="N41" s="12"/>
      <c r="O41" s="12"/>
      <c r="P41" s="12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</row>
    <row r="42" spans="1:61">
      <c r="A42" s="12"/>
      <c r="B42" s="12"/>
      <c r="C42" s="12"/>
      <c r="D42" s="12"/>
      <c r="E42" s="12"/>
      <c r="F42" s="35"/>
      <c r="G42" s="14"/>
      <c r="H42" s="12"/>
      <c r="I42" s="12"/>
      <c r="J42" s="36"/>
      <c r="K42" s="12"/>
      <c r="L42" s="12"/>
      <c r="M42" s="12"/>
      <c r="N42" s="12"/>
      <c r="O42" s="12"/>
      <c r="P42" s="12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</row>
    <row r="43" spans="1:61">
      <c r="A43" s="23"/>
      <c r="B43" s="12"/>
      <c r="C43" s="12"/>
      <c r="D43" s="12"/>
      <c r="E43" s="12"/>
      <c r="F43" s="35"/>
      <c r="G43" s="14"/>
      <c r="H43" s="12"/>
      <c r="I43" s="12"/>
      <c r="J43" s="36"/>
      <c r="K43" s="12"/>
      <c r="L43" s="12"/>
      <c r="M43" s="12"/>
      <c r="N43" s="12"/>
      <c r="O43" s="12"/>
      <c r="P43" s="12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</row>
    <row r="44" spans="1:61">
      <c r="A44" s="11"/>
      <c r="B44" s="12"/>
      <c r="C44" s="12"/>
      <c r="D44" s="12"/>
      <c r="E44" s="12"/>
      <c r="F44" s="35"/>
      <c r="G44" s="14"/>
      <c r="H44" s="12"/>
      <c r="I44" s="12"/>
      <c r="J44" s="36"/>
      <c r="K44" s="12"/>
      <c r="L44" s="12"/>
      <c r="M44" s="12"/>
      <c r="N44" s="12"/>
      <c r="O44" s="12"/>
      <c r="P44" s="12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</row>
    <row r="45" spans="1:61">
      <c r="A45" s="13"/>
      <c r="B45" s="12"/>
      <c r="C45" s="12"/>
      <c r="D45" s="12"/>
      <c r="E45" s="12"/>
      <c r="F45" s="35"/>
      <c r="G45" s="14"/>
      <c r="H45" s="12"/>
      <c r="I45" s="12"/>
      <c r="J45" s="36"/>
      <c r="K45" s="12"/>
      <c r="L45" s="12"/>
      <c r="M45" s="12"/>
      <c r="N45" s="12"/>
      <c r="O45" s="12"/>
      <c r="P45" s="12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</row>
    <row r="46" spans="1:61">
      <c r="A46" s="12" t="s">
        <v>2425</v>
      </c>
      <c r="B46" s="12"/>
      <c r="C46" s="12"/>
      <c r="D46" s="12"/>
      <c r="E46" s="12"/>
      <c r="F46" s="35"/>
      <c r="G46" s="14"/>
      <c r="H46" s="12"/>
      <c r="I46" s="12"/>
      <c r="J46" s="36"/>
      <c r="K46" s="12"/>
      <c r="L46" s="12"/>
      <c r="M46" s="12"/>
      <c r="N46" s="12"/>
      <c r="O46" s="12"/>
      <c r="P46" s="12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</row>
    <row r="47" spans="1:61">
      <c r="A47" s="37" t="s">
        <v>533</v>
      </c>
      <c r="B47" s="38">
        <v>346173.4</v>
      </c>
      <c r="C47" s="38" t="s">
        <v>582</v>
      </c>
      <c r="D47" s="37" t="s">
        <v>507</v>
      </c>
      <c r="E47" s="39" t="s">
        <v>118</v>
      </c>
      <c r="F47" s="40" t="s">
        <v>583</v>
      </c>
      <c r="G47" s="41">
        <v>229.23</v>
      </c>
      <c r="H47" s="37" t="s">
        <v>584</v>
      </c>
      <c r="I47" s="42" t="s">
        <v>491</v>
      </c>
      <c r="J47" s="42" t="s">
        <v>512</v>
      </c>
      <c r="K47" s="43" t="s">
        <v>266</v>
      </c>
      <c r="L47" s="37" t="e">
        <f>K47*0.7</f>
        <v>#VALUE!</v>
      </c>
      <c r="M47" s="37" t="e">
        <f>G47*K47</f>
        <v>#VALUE!</v>
      </c>
      <c r="N47" s="44" t="e">
        <f>M47/B47</f>
        <v>#VALUE!</v>
      </c>
      <c r="O47" s="45" t="e">
        <f>M47*0.7</f>
        <v>#VALUE!</v>
      </c>
      <c r="P47" s="44" t="e">
        <f>O47/B47</f>
        <v>#VALUE!</v>
      </c>
      <c r="Q47" s="37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</row>
    <row r="48" spans="1:61">
      <c r="A48" s="12"/>
      <c r="B48" s="12"/>
      <c r="C48" s="12"/>
      <c r="D48" s="12"/>
      <c r="E48" s="12"/>
      <c r="F48" s="35"/>
      <c r="G48" s="14"/>
      <c r="H48" s="12"/>
      <c r="I48" s="12"/>
      <c r="J48" s="36"/>
      <c r="K48" s="12"/>
      <c r="L48" s="12"/>
      <c r="M48" s="12"/>
      <c r="N48" s="12"/>
      <c r="O48" s="12"/>
      <c r="P48" s="12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</row>
    <row r="49" spans="1:61">
      <c r="A49" s="12"/>
      <c r="B49" s="12"/>
      <c r="C49" s="12"/>
      <c r="D49" s="12"/>
      <c r="E49" s="12"/>
      <c r="F49" s="35"/>
      <c r="G49" s="14"/>
      <c r="H49" s="12"/>
      <c r="I49" s="12"/>
      <c r="J49" s="36"/>
      <c r="K49" s="12"/>
      <c r="L49" s="12"/>
      <c r="M49" s="12"/>
      <c r="N49" s="12"/>
      <c r="O49" s="12"/>
      <c r="P49" s="12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</row>
    <row r="50" spans="1:61">
      <c r="A50" s="12"/>
      <c r="B50" s="12"/>
      <c r="C50" s="12"/>
      <c r="D50" s="12"/>
      <c r="E50" s="12"/>
      <c r="F50" s="35"/>
      <c r="G50" s="14"/>
      <c r="H50" s="12"/>
      <c r="I50" s="12"/>
      <c r="J50" s="36"/>
      <c r="K50" s="12"/>
      <c r="L50" s="12"/>
      <c r="M50" s="12"/>
      <c r="N50" s="12"/>
      <c r="O50" s="12"/>
      <c r="P50" s="12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</row>
    <row r="51" spans="1:61">
      <c r="A51" s="12"/>
      <c r="B51" s="12"/>
      <c r="C51" s="12"/>
      <c r="D51" s="12"/>
      <c r="E51" s="12"/>
      <c r="F51" s="35"/>
      <c r="G51" s="14"/>
      <c r="H51" s="12"/>
      <c r="I51" s="12"/>
      <c r="J51" s="36"/>
      <c r="K51" s="12"/>
      <c r="L51" s="12"/>
      <c r="M51" s="12"/>
      <c r="N51" s="12"/>
      <c r="O51" s="12"/>
      <c r="P51" s="12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</row>
    <row r="52" spans="1:61">
      <c r="A52" s="12"/>
      <c r="B52" s="12"/>
      <c r="C52" s="12"/>
      <c r="D52" s="12"/>
      <c r="E52" s="12"/>
      <c r="F52" s="35"/>
      <c r="G52" s="14"/>
      <c r="H52" s="12"/>
      <c r="I52" s="12"/>
      <c r="J52" s="36"/>
      <c r="K52" s="12"/>
      <c r="L52" s="12"/>
      <c r="M52" s="12"/>
      <c r="N52" s="12"/>
      <c r="O52" s="12"/>
      <c r="P52" s="12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</row>
    <row r="53" spans="1:61">
      <c r="A53" s="12"/>
      <c r="B53" s="12"/>
      <c r="C53" s="47"/>
      <c r="D53" s="12"/>
      <c r="E53" s="12"/>
      <c r="F53" s="35"/>
      <c r="G53" s="14"/>
      <c r="H53" s="12"/>
      <c r="I53" s="12"/>
      <c r="J53" s="36"/>
      <c r="K53" s="12"/>
      <c r="L53" s="12"/>
      <c r="M53" s="12"/>
      <c r="N53" s="12"/>
      <c r="O53" s="12"/>
      <c r="P53" s="12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</row>
    <row r="54" spans="1:61">
      <c r="A54" s="12"/>
      <c r="B54" s="12"/>
      <c r="C54" s="12"/>
      <c r="D54" s="12"/>
      <c r="E54" s="12"/>
      <c r="F54" s="35"/>
      <c r="G54" s="14"/>
      <c r="H54" s="12"/>
      <c r="I54" s="12"/>
      <c r="J54" s="36"/>
      <c r="K54" s="12"/>
      <c r="L54" s="12"/>
      <c r="M54" s="12"/>
      <c r="N54" s="12"/>
      <c r="O54" s="12"/>
      <c r="P54" s="12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</row>
    <row r="55" spans="1:61">
      <c r="A55" s="12"/>
      <c r="B55" s="12"/>
      <c r="C55" s="12"/>
      <c r="D55" s="12"/>
      <c r="E55" s="12"/>
      <c r="F55" s="35"/>
      <c r="G55" s="14"/>
      <c r="H55" s="12"/>
      <c r="I55" s="12"/>
      <c r="J55" s="36"/>
      <c r="K55" s="12"/>
      <c r="L55" s="12"/>
      <c r="M55" s="12"/>
      <c r="N55" s="12"/>
      <c r="O55" s="12"/>
      <c r="P55" s="12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</row>
    <row r="56" spans="1:61">
      <c r="A56" s="12"/>
      <c r="B56" s="12"/>
      <c r="C56" s="12"/>
      <c r="D56" s="12"/>
      <c r="E56" s="12"/>
      <c r="F56" s="35"/>
      <c r="G56" s="14"/>
      <c r="H56" s="12"/>
      <c r="I56" s="12"/>
      <c r="J56" s="36"/>
      <c r="K56" s="12"/>
      <c r="L56" s="12"/>
      <c r="M56" s="12"/>
      <c r="N56" s="12"/>
      <c r="O56" s="12"/>
      <c r="P56" s="12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</row>
    <row r="57" spans="1:61">
      <c r="A57" s="12"/>
      <c r="B57" s="12"/>
      <c r="C57" s="12"/>
      <c r="D57" s="12"/>
      <c r="E57" s="12"/>
      <c r="F57" s="35"/>
      <c r="G57" s="14"/>
      <c r="H57" s="12"/>
      <c r="I57" s="12"/>
      <c r="J57" s="36"/>
      <c r="K57" s="12"/>
      <c r="L57" s="12"/>
      <c r="M57" s="12"/>
      <c r="N57" s="12"/>
      <c r="O57" s="12"/>
      <c r="P57" s="12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</row>
    <row r="58" spans="1:61">
      <c r="A58" s="12"/>
      <c r="B58" s="12"/>
      <c r="C58" s="12"/>
      <c r="D58" s="12"/>
      <c r="E58" s="12"/>
      <c r="F58" s="35"/>
      <c r="G58" s="14"/>
      <c r="H58" s="12"/>
      <c r="I58" s="12"/>
      <c r="J58" s="36"/>
      <c r="K58" s="12"/>
      <c r="L58" s="12"/>
      <c r="M58" s="12"/>
      <c r="N58" s="12"/>
      <c r="O58" s="12"/>
      <c r="P58" s="12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</row>
    <row r="59" spans="1:61">
      <c r="A59" s="12"/>
      <c r="B59" s="12"/>
      <c r="C59" s="12"/>
      <c r="D59" s="12"/>
      <c r="E59" s="12"/>
      <c r="F59" s="35"/>
      <c r="G59" s="14"/>
      <c r="H59" s="12"/>
      <c r="I59" s="12"/>
      <c r="J59" s="36"/>
      <c r="K59" s="12"/>
      <c r="L59" s="12"/>
      <c r="M59" s="12"/>
      <c r="N59" s="12"/>
      <c r="O59" s="12"/>
      <c r="P59" s="12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</row>
    <row r="60" spans="1:61">
      <c r="A60" s="12"/>
      <c r="B60" s="12"/>
      <c r="C60" s="12"/>
      <c r="D60" s="12"/>
      <c r="E60" s="12"/>
      <c r="F60" s="35"/>
      <c r="G60" s="14"/>
      <c r="H60" s="12"/>
      <c r="I60" s="12"/>
      <c r="J60" s="36"/>
      <c r="K60" s="12"/>
      <c r="L60" s="12"/>
      <c r="M60" s="12"/>
      <c r="N60" s="12"/>
      <c r="O60" s="12"/>
      <c r="P60" s="12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</row>
    <row r="61" spans="1:61">
      <c r="A61" s="12"/>
      <c r="B61" s="12"/>
      <c r="C61" s="12"/>
      <c r="D61" s="12"/>
      <c r="E61" s="12"/>
      <c r="F61" s="35"/>
      <c r="G61" s="14"/>
      <c r="H61" s="12"/>
      <c r="I61" s="12"/>
      <c r="J61" s="36"/>
      <c r="K61" s="12"/>
      <c r="L61" s="12"/>
      <c r="M61" s="12"/>
      <c r="N61" s="12"/>
      <c r="O61" s="12"/>
      <c r="P61" s="12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</row>
    <row r="62" spans="1:61">
      <c r="A62" s="12"/>
      <c r="B62" s="12"/>
      <c r="C62" s="12"/>
      <c r="D62" s="12"/>
      <c r="E62" s="12"/>
      <c r="F62" s="35"/>
      <c r="G62" s="14"/>
      <c r="H62" s="12"/>
      <c r="I62" s="12"/>
      <c r="J62" s="36"/>
      <c r="K62" s="12"/>
      <c r="L62" s="12"/>
      <c r="M62" s="12"/>
      <c r="N62" s="12"/>
      <c r="O62" s="12"/>
      <c r="P62" s="12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</row>
    <row r="63" spans="1:61">
      <c r="A63" s="12"/>
      <c r="B63" s="12"/>
      <c r="C63" s="12"/>
      <c r="D63" s="12"/>
      <c r="E63" s="12"/>
      <c r="F63" s="35"/>
      <c r="G63" s="14"/>
      <c r="H63" s="12"/>
      <c r="I63" s="12"/>
      <c r="J63" s="36"/>
      <c r="K63" s="12"/>
      <c r="L63" s="12"/>
      <c r="M63" s="12"/>
      <c r="N63" s="12"/>
      <c r="O63" s="12"/>
      <c r="P63" s="12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</row>
    <row r="64" spans="1:61">
      <c r="A64" s="12"/>
      <c r="B64" s="12"/>
      <c r="C64" s="12"/>
      <c r="D64" s="12"/>
      <c r="E64" s="12"/>
      <c r="F64" s="35"/>
      <c r="G64" s="14"/>
      <c r="H64" s="12"/>
      <c r="I64" s="12"/>
      <c r="J64" s="36"/>
      <c r="K64" s="12"/>
      <c r="L64" s="12"/>
      <c r="M64" s="12"/>
      <c r="N64" s="12"/>
      <c r="O64" s="12"/>
      <c r="P64" s="12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</row>
    <row r="65" spans="1:61">
      <c r="A65" s="12"/>
      <c r="B65" s="12"/>
      <c r="C65" s="12"/>
      <c r="D65" s="12"/>
      <c r="E65" s="12"/>
      <c r="F65" s="35"/>
      <c r="G65" s="14"/>
      <c r="H65" s="12"/>
      <c r="I65" s="12"/>
      <c r="J65" s="36"/>
      <c r="K65" s="12"/>
      <c r="L65" s="12"/>
      <c r="M65" s="12"/>
      <c r="N65" s="12"/>
      <c r="O65" s="12"/>
      <c r="P65" s="12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</row>
    <row r="66" spans="1:61">
      <c r="A66" s="12"/>
      <c r="B66" s="12"/>
      <c r="C66" s="12"/>
      <c r="D66" s="12"/>
      <c r="E66" s="12"/>
      <c r="F66" s="35"/>
      <c r="G66" s="14"/>
      <c r="H66" s="12"/>
      <c r="I66" s="12"/>
      <c r="J66" s="36"/>
      <c r="K66" s="12"/>
      <c r="L66" s="12"/>
      <c r="M66" s="12"/>
      <c r="N66" s="12"/>
      <c r="O66" s="12"/>
      <c r="P66" s="12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</row>
    <row r="67" spans="1:61">
      <c r="A67" s="12"/>
      <c r="B67" s="12"/>
      <c r="C67" s="12"/>
      <c r="D67" s="12"/>
      <c r="E67" s="12"/>
      <c r="F67" s="35"/>
      <c r="G67" s="14"/>
      <c r="H67" s="12"/>
      <c r="I67" s="12"/>
      <c r="J67" s="36"/>
      <c r="K67" s="12"/>
      <c r="L67" s="12"/>
      <c r="M67" s="12"/>
      <c r="N67" s="12"/>
      <c r="O67" s="12"/>
      <c r="P67" s="12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</row>
    <row r="68" spans="1:61">
      <c r="A68" s="12"/>
      <c r="B68" s="12"/>
      <c r="C68" s="12"/>
      <c r="D68" s="12"/>
      <c r="E68" s="12"/>
      <c r="F68" s="35"/>
      <c r="G68" s="14"/>
      <c r="H68" s="12"/>
      <c r="I68" s="12"/>
      <c r="J68" s="36"/>
      <c r="K68" s="12"/>
      <c r="L68" s="12"/>
      <c r="M68" s="12"/>
      <c r="N68" s="12"/>
      <c r="O68" s="12"/>
      <c r="P68" s="12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</row>
    <row r="69" spans="1:61">
      <c r="A69" s="12"/>
      <c r="B69" s="12"/>
      <c r="C69" s="12"/>
      <c r="D69" s="12"/>
      <c r="E69" s="12"/>
      <c r="F69" s="35"/>
      <c r="G69" s="14"/>
      <c r="H69" s="12"/>
      <c r="I69" s="12"/>
      <c r="J69" s="36"/>
      <c r="K69" s="12"/>
      <c r="L69" s="12"/>
      <c r="M69" s="12"/>
      <c r="N69" s="12"/>
      <c r="O69" s="12"/>
      <c r="P69" s="12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</row>
    <row r="70" spans="1:61">
      <c r="A70" s="12"/>
      <c r="B70" s="12"/>
      <c r="C70" s="12"/>
      <c r="D70" s="12"/>
      <c r="E70" s="12"/>
      <c r="F70" s="35"/>
      <c r="G70" s="14"/>
      <c r="H70" s="12"/>
      <c r="I70" s="12"/>
      <c r="J70" s="36"/>
      <c r="K70" s="12"/>
      <c r="L70" s="12"/>
      <c r="M70" s="12"/>
      <c r="N70" s="12"/>
      <c r="O70" s="12"/>
      <c r="P70" s="12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</row>
    <row r="71" spans="1:61">
      <c r="A71" s="12"/>
      <c r="B71" s="12"/>
      <c r="C71" s="12"/>
      <c r="D71" s="12"/>
      <c r="E71" s="12"/>
      <c r="F71" s="35"/>
      <c r="G71" s="14"/>
      <c r="H71" s="12"/>
      <c r="I71" s="12"/>
      <c r="J71" s="36"/>
      <c r="K71" s="12"/>
      <c r="L71" s="12"/>
      <c r="M71" s="12"/>
      <c r="N71" s="12"/>
      <c r="O71" s="12"/>
      <c r="P71" s="12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</row>
    <row r="72" spans="1:61">
      <c r="A72" s="12"/>
      <c r="B72" s="12"/>
      <c r="C72" s="12"/>
      <c r="D72" s="12"/>
      <c r="E72" s="12"/>
      <c r="F72" s="35"/>
      <c r="G72" s="14"/>
      <c r="H72" s="12"/>
      <c r="I72" s="12"/>
      <c r="J72" s="36"/>
      <c r="K72" s="12"/>
      <c r="L72" s="12"/>
      <c r="M72" s="12"/>
      <c r="N72" s="12"/>
      <c r="O72" s="12"/>
      <c r="P72" s="12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</row>
    <row r="73" spans="1:61">
      <c r="A73" s="12"/>
      <c r="B73" s="12"/>
      <c r="C73" s="12"/>
      <c r="D73" s="12"/>
      <c r="E73" s="12"/>
      <c r="F73" s="35"/>
      <c r="G73" s="14"/>
      <c r="H73" s="12"/>
      <c r="I73" s="12"/>
      <c r="J73" s="36"/>
      <c r="K73" s="12"/>
      <c r="L73" s="12"/>
      <c r="M73" s="12"/>
      <c r="N73" s="12"/>
      <c r="O73" s="12"/>
      <c r="P73" s="12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</row>
    <row r="74" spans="1:61">
      <c r="A74" s="12"/>
      <c r="B74" s="12"/>
      <c r="C74" s="12"/>
      <c r="D74" s="12"/>
      <c r="E74" s="12"/>
      <c r="F74" s="35"/>
      <c r="G74" s="14"/>
      <c r="H74" s="12"/>
      <c r="I74" s="12"/>
      <c r="J74" s="36"/>
      <c r="K74" s="12"/>
      <c r="L74" s="12"/>
      <c r="M74" s="12"/>
      <c r="N74" s="12"/>
      <c r="O74" s="12"/>
      <c r="P74" s="12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</row>
    <row r="75" spans="1:61">
      <c r="A75" s="12"/>
      <c r="B75" s="12"/>
      <c r="C75" s="12"/>
      <c r="D75" s="12"/>
      <c r="E75" s="12"/>
      <c r="F75" s="35"/>
      <c r="G75" s="14"/>
      <c r="H75" s="12"/>
      <c r="I75" s="12"/>
      <c r="J75" s="36"/>
      <c r="K75" s="12"/>
      <c r="L75" s="12"/>
      <c r="M75" s="12"/>
      <c r="N75" s="12"/>
      <c r="O75" s="12"/>
      <c r="P75" s="12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</row>
    <row r="76" spans="1:61">
      <c r="A76" s="12"/>
      <c r="B76" s="12"/>
      <c r="C76" s="12"/>
      <c r="D76" s="12"/>
      <c r="E76" s="12"/>
      <c r="F76" s="35"/>
      <c r="G76" s="14"/>
      <c r="H76" s="12"/>
      <c r="I76" s="12"/>
      <c r="J76" s="36"/>
      <c r="K76" s="12"/>
      <c r="L76" s="12"/>
      <c r="M76" s="12"/>
      <c r="N76" s="12"/>
      <c r="O76" s="12"/>
      <c r="P76" s="12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</row>
    <row r="77" spans="1:61">
      <c r="A77" s="12"/>
      <c r="B77" s="12"/>
      <c r="C77" s="12"/>
      <c r="D77" s="12"/>
      <c r="E77" s="12"/>
      <c r="F77" s="35"/>
      <c r="G77" s="14"/>
      <c r="H77" s="12"/>
      <c r="I77" s="12"/>
      <c r="J77" s="36"/>
      <c r="K77" s="12"/>
      <c r="L77" s="12"/>
      <c r="M77" s="12"/>
      <c r="N77" s="12"/>
      <c r="O77" s="12"/>
      <c r="P77" s="12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</row>
    <row r="78" spans="1:61">
      <c r="A78" s="12"/>
      <c r="B78" s="12"/>
      <c r="C78" s="12"/>
      <c r="D78" s="12"/>
      <c r="E78" s="12"/>
      <c r="F78" s="35"/>
      <c r="G78" s="14"/>
      <c r="H78" s="12"/>
      <c r="I78" s="12"/>
      <c r="J78" s="36"/>
      <c r="K78" s="12"/>
      <c r="L78" s="12"/>
      <c r="M78" s="12"/>
      <c r="N78" s="12"/>
      <c r="O78" s="12"/>
      <c r="P78" s="12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</row>
    <row r="79" spans="1:61">
      <c r="A79" s="12"/>
      <c r="B79" s="12"/>
      <c r="C79" s="12"/>
      <c r="D79" s="12"/>
      <c r="E79" s="12"/>
      <c r="F79" s="35"/>
      <c r="G79" s="14"/>
      <c r="H79" s="12"/>
      <c r="I79" s="12"/>
      <c r="J79" s="36"/>
      <c r="K79" s="12"/>
      <c r="L79" s="12"/>
      <c r="M79" s="12"/>
      <c r="N79" s="12"/>
      <c r="O79" s="12"/>
      <c r="P79" s="12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</row>
    <row r="80" spans="1:61">
      <c r="A80" s="12"/>
      <c r="B80" s="12"/>
      <c r="C80" s="12"/>
      <c r="D80" s="12"/>
      <c r="E80" s="12"/>
      <c r="F80" s="35"/>
      <c r="G80" s="14"/>
      <c r="H80" s="12"/>
      <c r="I80" s="12"/>
      <c r="J80" s="36"/>
      <c r="K80" s="12"/>
      <c r="L80" s="12"/>
      <c r="M80" s="12"/>
      <c r="N80" s="12"/>
      <c r="O80" s="12"/>
      <c r="P80" s="12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</row>
    <row r="81" spans="1:61">
      <c r="A81" s="12"/>
      <c r="B81" s="12"/>
      <c r="C81" s="12"/>
      <c r="D81" s="12"/>
      <c r="E81" s="12"/>
      <c r="F81" s="35"/>
      <c r="G81" s="14"/>
      <c r="H81" s="12"/>
      <c r="I81" s="12"/>
      <c r="J81" s="36"/>
      <c r="K81" s="12"/>
      <c r="L81" s="12"/>
      <c r="M81" s="12"/>
      <c r="N81" s="12"/>
      <c r="O81" s="12"/>
      <c r="P81" s="12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</row>
    <row r="82" spans="1:61">
      <c r="A82" s="12"/>
      <c r="B82" s="12"/>
      <c r="C82" s="12"/>
      <c r="D82" s="12"/>
      <c r="E82" s="12"/>
      <c r="F82" s="35"/>
      <c r="G82" s="14"/>
      <c r="H82" s="12"/>
      <c r="I82" s="12"/>
      <c r="J82" s="36"/>
      <c r="K82" s="12"/>
      <c r="L82" s="12"/>
      <c r="M82" s="12"/>
      <c r="N82" s="12"/>
      <c r="O82" s="12"/>
      <c r="P82" s="12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</row>
    <row r="83" spans="1:61">
      <c r="A83" s="12"/>
      <c r="B83" s="12"/>
      <c r="C83" s="12"/>
      <c r="D83" s="12"/>
      <c r="E83" s="12"/>
      <c r="F83" s="35"/>
      <c r="G83" s="14"/>
      <c r="H83" s="12"/>
      <c r="I83" s="12"/>
      <c r="J83" s="36"/>
      <c r="K83" s="12"/>
      <c r="L83" s="12"/>
      <c r="M83" s="12"/>
      <c r="N83" s="12"/>
      <c r="O83" s="12"/>
      <c r="P83" s="12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</row>
    <row r="84" spans="1:61">
      <c r="A84" s="12"/>
      <c r="B84" s="12"/>
      <c r="C84" s="12"/>
      <c r="D84" s="12"/>
      <c r="E84" s="12"/>
      <c r="F84" s="35"/>
      <c r="G84" s="14"/>
      <c r="H84" s="12"/>
      <c r="I84" s="12"/>
      <c r="J84" s="36"/>
      <c r="K84" s="12"/>
      <c r="L84" s="12"/>
      <c r="M84" s="12"/>
      <c r="N84" s="12"/>
      <c r="O84" s="12"/>
      <c r="P84" s="12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</row>
    <row r="85" spans="1:61">
      <c r="A85" s="12"/>
      <c r="B85" s="12"/>
      <c r="C85" s="12"/>
      <c r="D85" s="12"/>
      <c r="E85" s="12"/>
      <c r="F85" s="35"/>
      <c r="G85" s="14"/>
      <c r="H85" s="12"/>
      <c r="I85" s="12"/>
      <c r="J85" s="36"/>
      <c r="K85" s="12"/>
      <c r="L85" s="12"/>
      <c r="M85" s="12"/>
      <c r="N85" s="12"/>
      <c r="O85" s="12"/>
      <c r="P85" s="12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</row>
    <row r="86" spans="1:61">
      <c r="A86" s="12"/>
      <c r="B86" s="12"/>
      <c r="C86" s="12"/>
      <c r="D86" s="12"/>
      <c r="E86" s="12"/>
      <c r="F86" s="35"/>
      <c r="G86" s="14"/>
      <c r="H86" s="12"/>
      <c r="I86" s="12"/>
      <c r="J86" s="36"/>
      <c r="K86" s="12"/>
      <c r="L86" s="12"/>
      <c r="M86" s="12"/>
      <c r="N86" s="12"/>
      <c r="O86" s="12"/>
      <c r="P86" s="12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</row>
    <row r="87" spans="1:61">
      <c r="A87" s="12"/>
      <c r="B87" s="12"/>
      <c r="C87" s="12"/>
      <c r="D87" s="12"/>
      <c r="E87" s="12"/>
      <c r="F87" s="35"/>
      <c r="G87" s="14"/>
      <c r="H87" s="12"/>
      <c r="I87" s="12"/>
      <c r="J87" s="36"/>
      <c r="K87" s="12"/>
      <c r="L87" s="12"/>
      <c r="M87" s="12"/>
      <c r="N87" s="12"/>
      <c r="O87" s="12"/>
      <c r="P87" s="12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</row>
    <row r="88" spans="1:61">
      <c r="A88" s="12"/>
      <c r="B88" s="12"/>
      <c r="C88" s="12"/>
      <c r="D88" s="12"/>
      <c r="E88" s="12"/>
      <c r="F88" s="35"/>
      <c r="G88" s="14"/>
      <c r="H88" s="12"/>
      <c r="I88" s="12"/>
      <c r="J88" s="36"/>
      <c r="K88" s="12"/>
      <c r="L88" s="12"/>
      <c r="M88" s="12"/>
      <c r="N88" s="12"/>
      <c r="O88" s="12"/>
      <c r="P88" s="12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</row>
    <row r="89" spans="1:61">
      <c r="A89" s="12"/>
      <c r="B89" s="12"/>
      <c r="C89" s="12"/>
      <c r="D89" s="12"/>
      <c r="E89" s="12"/>
      <c r="F89" s="35"/>
      <c r="G89" s="14"/>
      <c r="H89" s="12"/>
      <c r="I89" s="12"/>
      <c r="J89" s="36"/>
      <c r="K89" s="12"/>
      <c r="L89" s="12"/>
      <c r="M89" s="12"/>
      <c r="N89" s="12"/>
      <c r="O89" s="12"/>
      <c r="P89" s="12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</row>
    <row r="90" spans="1:61">
      <c r="A90" s="12"/>
      <c r="B90" s="12"/>
      <c r="C90" s="12"/>
      <c r="D90" s="12"/>
      <c r="E90" s="12"/>
      <c r="F90" s="35"/>
      <c r="G90" s="14"/>
      <c r="H90" s="12"/>
      <c r="I90" s="12"/>
      <c r="J90" s="36"/>
      <c r="K90" s="12"/>
      <c r="L90" s="12"/>
      <c r="M90" s="12"/>
      <c r="N90" s="12"/>
      <c r="O90" s="12"/>
      <c r="P90" s="12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</row>
    <row r="91" spans="1:61">
      <c r="A91" s="12"/>
      <c r="B91" s="12"/>
      <c r="C91" s="12"/>
      <c r="D91" s="12"/>
      <c r="E91" s="12"/>
      <c r="F91" s="35"/>
      <c r="G91" s="14"/>
      <c r="H91" s="12"/>
      <c r="I91" s="12"/>
      <c r="J91" s="36"/>
      <c r="K91" s="12"/>
      <c r="L91" s="12"/>
      <c r="M91" s="12"/>
      <c r="N91" s="12"/>
      <c r="O91" s="12"/>
      <c r="P91" s="12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</row>
    <row r="92" spans="1:61">
      <c r="A92" s="12"/>
      <c r="B92" s="12"/>
      <c r="C92" s="12"/>
      <c r="D92" s="12"/>
      <c r="E92" s="12"/>
      <c r="F92" s="35"/>
      <c r="G92" s="14"/>
      <c r="H92" s="12"/>
      <c r="I92" s="12"/>
      <c r="J92" s="36"/>
      <c r="K92" s="12"/>
      <c r="L92" s="12"/>
      <c r="M92" s="12"/>
      <c r="N92" s="12"/>
      <c r="O92" s="12"/>
      <c r="P92" s="12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</row>
    <row r="93" spans="1:61">
      <c r="A93" s="12"/>
      <c r="B93" s="12"/>
      <c r="C93" s="12"/>
      <c r="D93" s="12"/>
      <c r="E93" s="12"/>
      <c r="F93" s="35"/>
      <c r="G93" s="14"/>
      <c r="H93" s="12"/>
      <c r="I93" s="12"/>
      <c r="J93" s="36"/>
      <c r="K93" s="12"/>
      <c r="L93" s="12"/>
      <c r="M93" s="12"/>
      <c r="N93" s="12"/>
      <c r="O93" s="12"/>
      <c r="P93" s="12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</row>
    <row r="94" spans="1:61">
      <c r="A94" s="12"/>
      <c r="B94" s="12"/>
      <c r="C94" s="12"/>
      <c r="D94" s="12"/>
      <c r="E94" s="12"/>
      <c r="F94" s="35"/>
      <c r="G94" s="14"/>
      <c r="H94" s="12"/>
      <c r="I94" s="12"/>
      <c r="J94" s="36"/>
      <c r="K94" s="12"/>
      <c r="L94" s="12"/>
      <c r="M94" s="12"/>
      <c r="N94" s="12"/>
      <c r="O94" s="12"/>
      <c r="P94" s="12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</row>
    <row r="95" spans="1:61">
      <c r="A95" s="12"/>
      <c r="B95" s="12"/>
      <c r="C95" s="12"/>
      <c r="D95" s="12"/>
      <c r="E95" s="12"/>
      <c r="F95" s="35"/>
      <c r="G95" s="14"/>
      <c r="H95" s="12"/>
      <c r="I95" s="12"/>
      <c r="J95" s="36"/>
      <c r="K95" s="12"/>
      <c r="L95" s="12"/>
      <c r="M95" s="12"/>
      <c r="N95" s="12"/>
      <c r="O95" s="12"/>
      <c r="P95" s="12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</row>
    <row r="96" spans="1:61">
      <c r="A96" s="12"/>
      <c r="B96" s="12"/>
      <c r="C96" s="12"/>
      <c r="D96" s="12"/>
      <c r="E96" s="12"/>
      <c r="F96" s="35"/>
      <c r="G96" s="14"/>
      <c r="H96" s="12"/>
      <c r="I96" s="12"/>
      <c r="J96" s="36"/>
      <c r="K96" s="12"/>
      <c r="L96" s="12"/>
      <c r="M96" s="12"/>
      <c r="N96" s="12"/>
      <c r="O96" s="12"/>
      <c r="P96" s="12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</row>
    <row r="97" spans="1:61">
      <c r="A97" s="12"/>
      <c r="B97" s="12"/>
      <c r="C97" s="12"/>
      <c r="D97" s="12"/>
      <c r="E97" s="12"/>
      <c r="F97" s="35"/>
      <c r="G97" s="14"/>
      <c r="H97" s="12"/>
      <c r="I97" s="12"/>
      <c r="J97" s="36"/>
      <c r="K97" s="12"/>
      <c r="L97" s="12"/>
      <c r="M97" s="12"/>
      <c r="N97" s="12"/>
      <c r="O97" s="12"/>
      <c r="P97" s="12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</row>
    <row r="98" spans="1:61">
      <c r="A98" s="12"/>
      <c r="B98" s="12"/>
      <c r="C98" s="12"/>
      <c r="D98" s="12"/>
      <c r="E98" s="12"/>
      <c r="F98" s="35"/>
      <c r="G98" s="14"/>
      <c r="H98" s="12"/>
      <c r="I98" s="12"/>
      <c r="J98" s="36"/>
      <c r="K98" s="12"/>
      <c r="L98" s="12"/>
      <c r="M98" s="12"/>
      <c r="N98" s="12"/>
      <c r="O98" s="12"/>
      <c r="P98" s="12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</row>
    <row r="99" spans="1:61">
      <c r="A99" s="12"/>
      <c r="B99" s="12"/>
      <c r="C99" s="12"/>
      <c r="D99" s="12"/>
      <c r="E99" s="12"/>
      <c r="F99" s="35"/>
      <c r="G99" s="14"/>
      <c r="H99" s="12"/>
      <c r="I99" s="12"/>
      <c r="J99" s="36"/>
      <c r="K99" s="12"/>
      <c r="L99" s="12"/>
      <c r="M99" s="12"/>
      <c r="N99" s="12"/>
      <c r="O99" s="12"/>
      <c r="P99" s="12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</row>
    <row r="100" spans="1:61">
      <c r="A100" s="12"/>
      <c r="B100" s="12"/>
      <c r="C100" s="12"/>
      <c r="D100" s="12"/>
      <c r="E100" s="12"/>
      <c r="F100" s="35"/>
      <c r="G100" s="14"/>
      <c r="H100" s="12"/>
      <c r="I100" s="12"/>
      <c r="J100" s="36"/>
      <c r="K100" s="12"/>
      <c r="L100" s="12"/>
      <c r="M100" s="12"/>
      <c r="N100" s="12"/>
      <c r="O100" s="12"/>
      <c r="P100" s="12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</row>
    <row r="101" spans="1:61">
      <c r="A101" s="12"/>
      <c r="B101" s="12"/>
      <c r="C101" s="12"/>
      <c r="D101" s="12"/>
      <c r="E101" s="12"/>
      <c r="F101" s="35"/>
      <c r="G101" s="14"/>
      <c r="H101" s="12"/>
      <c r="I101" s="12"/>
      <c r="J101" s="36"/>
      <c r="K101" s="12"/>
      <c r="L101" s="12"/>
      <c r="M101" s="12"/>
      <c r="N101" s="12"/>
      <c r="O101" s="12"/>
      <c r="P101" s="12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</row>
    <row r="102" spans="1:61">
      <c r="A102" s="12"/>
      <c r="B102" s="12"/>
      <c r="C102" s="12"/>
      <c r="D102" s="12"/>
      <c r="E102" s="12"/>
      <c r="F102" s="35"/>
      <c r="G102" s="14"/>
      <c r="H102" s="12"/>
      <c r="I102" s="12"/>
      <c r="J102" s="36"/>
      <c r="K102" s="12"/>
      <c r="L102" s="12"/>
      <c r="M102" s="12"/>
      <c r="N102" s="12"/>
      <c r="O102" s="12"/>
      <c r="P102" s="12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</row>
    <row r="103" spans="1:61">
      <c r="A103" s="12"/>
      <c r="B103" s="12"/>
      <c r="C103" s="12"/>
      <c r="D103" s="12"/>
      <c r="E103" s="12"/>
      <c r="F103" s="35"/>
      <c r="G103" s="14"/>
      <c r="H103" s="12"/>
      <c r="I103" s="12"/>
      <c r="J103" s="36"/>
      <c r="K103" s="12"/>
      <c r="L103" s="12"/>
      <c r="M103" s="12"/>
      <c r="N103" s="12"/>
      <c r="O103" s="12"/>
      <c r="P103" s="12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</row>
    <row r="104" spans="1:61">
      <c r="A104" s="12"/>
      <c r="B104" s="12"/>
      <c r="C104" s="12"/>
      <c r="D104" s="12"/>
      <c r="E104" s="12"/>
      <c r="F104" s="35"/>
      <c r="G104" s="14"/>
      <c r="H104" s="12"/>
      <c r="I104" s="12"/>
      <c r="J104" s="36"/>
      <c r="K104" s="12"/>
      <c r="L104" s="12"/>
      <c r="M104" s="12"/>
      <c r="N104" s="12"/>
      <c r="O104" s="12"/>
      <c r="P104" s="12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</row>
    <row r="105" spans="1:61">
      <c r="A105" s="12"/>
      <c r="B105" s="12"/>
      <c r="C105" s="12"/>
      <c r="D105" s="12"/>
      <c r="E105" s="12"/>
      <c r="F105" s="35"/>
      <c r="G105" s="14"/>
      <c r="H105" s="12"/>
      <c r="I105" s="12"/>
      <c r="J105" s="36"/>
      <c r="K105" s="12"/>
      <c r="L105" s="12"/>
      <c r="M105" s="12"/>
      <c r="N105" s="12"/>
      <c r="O105" s="12"/>
      <c r="P105" s="12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</row>
    <row r="106" spans="1:61">
      <c r="A106" s="12"/>
      <c r="B106" s="12"/>
      <c r="C106" s="12"/>
      <c r="D106" s="12"/>
      <c r="E106" s="12"/>
      <c r="F106" s="35"/>
      <c r="G106" s="14"/>
      <c r="H106" s="12"/>
      <c r="I106" s="12"/>
      <c r="J106" s="36"/>
      <c r="K106" s="12"/>
      <c r="L106" s="12"/>
      <c r="M106" s="12"/>
      <c r="N106" s="12"/>
      <c r="O106" s="12"/>
      <c r="P106" s="12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</row>
    <row r="107" spans="1:61">
      <c r="A107" s="12"/>
      <c r="B107" s="12"/>
      <c r="C107" s="12"/>
      <c r="D107" s="12"/>
      <c r="E107" s="12"/>
      <c r="F107" s="35"/>
      <c r="G107" s="14"/>
      <c r="H107" s="12"/>
      <c r="I107" s="12"/>
      <c r="J107" s="36"/>
      <c r="K107" s="12"/>
      <c r="L107" s="12"/>
      <c r="M107" s="12"/>
      <c r="N107" s="12"/>
      <c r="O107" s="12"/>
      <c r="P107" s="12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</row>
    <row r="108" spans="1:61">
      <c r="A108" s="12"/>
      <c r="B108" s="12"/>
      <c r="C108" s="12"/>
      <c r="D108" s="12"/>
      <c r="E108" s="12"/>
      <c r="F108" s="35"/>
      <c r="G108" s="14"/>
      <c r="H108" s="12"/>
      <c r="I108" s="12"/>
      <c r="J108" s="36"/>
      <c r="K108" s="12"/>
      <c r="L108" s="12"/>
      <c r="M108" s="12"/>
      <c r="N108" s="12"/>
      <c r="O108" s="12"/>
      <c r="P108" s="12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</row>
    <row r="109" spans="1:61">
      <c r="A109" s="12"/>
      <c r="B109" s="12"/>
      <c r="C109" s="12"/>
      <c r="D109" s="12"/>
      <c r="E109" s="12"/>
      <c r="F109" s="35"/>
      <c r="G109" s="14"/>
      <c r="H109" s="12"/>
      <c r="I109" s="12"/>
      <c r="J109" s="36"/>
      <c r="K109" s="12"/>
      <c r="L109" s="12"/>
      <c r="M109" s="12"/>
      <c r="N109" s="12"/>
      <c r="O109" s="12"/>
      <c r="P109" s="12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</row>
    <row r="110" spans="1:61">
      <c r="A110" s="12"/>
      <c r="B110" s="12"/>
      <c r="C110" s="12"/>
      <c r="D110" s="12"/>
      <c r="E110" s="12"/>
      <c r="F110" s="35"/>
      <c r="G110" s="14"/>
      <c r="H110" s="12"/>
      <c r="I110" s="12"/>
      <c r="J110" s="36"/>
      <c r="K110" s="12"/>
      <c r="L110" s="12"/>
      <c r="M110" s="12"/>
      <c r="N110" s="12"/>
      <c r="O110" s="12"/>
      <c r="P110" s="12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</row>
    <row r="111" spans="1:61">
      <c r="A111" s="12"/>
      <c r="B111" s="12"/>
      <c r="C111" s="12"/>
      <c r="D111" s="12"/>
      <c r="E111" s="12"/>
      <c r="F111" s="35"/>
      <c r="G111" s="14"/>
      <c r="H111" s="12"/>
      <c r="I111" s="12"/>
      <c r="J111" s="36"/>
      <c r="K111" s="12"/>
      <c r="L111" s="12"/>
      <c r="M111" s="12"/>
      <c r="N111" s="12"/>
      <c r="O111" s="12"/>
      <c r="P111" s="12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</row>
    <row r="112" spans="1:61">
      <c r="A112" s="12"/>
      <c r="B112" s="12"/>
      <c r="C112" s="12"/>
      <c r="D112" s="12"/>
      <c r="E112" s="12"/>
      <c r="F112" s="35"/>
      <c r="G112" s="14"/>
      <c r="H112" s="12"/>
      <c r="I112" s="12"/>
      <c r="J112" s="36"/>
      <c r="K112" s="12"/>
      <c r="L112" s="12"/>
      <c r="M112" s="12"/>
      <c r="N112" s="12"/>
      <c r="O112" s="12"/>
      <c r="P112" s="12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</row>
    <row r="113" spans="1:61">
      <c r="A113" s="12"/>
      <c r="B113" s="12"/>
      <c r="C113" s="12"/>
      <c r="D113" s="12"/>
      <c r="E113" s="12"/>
      <c r="F113" s="35"/>
      <c r="G113" s="14"/>
      <c r="H113" s="12"/>
      <c r="I113" s="12"/>
      <c r="J113" s="36"/>
      <c r="K113" s="12"/>
      <c r="L113" s="12"/>
      <c r="M113" s="12"/>
      <c r="N113" s="12"/>
      <c r="O113" s="12"/>
      <c r="P113" s="12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</row>
    <row r="114" spans="1:61">
      <c r="A114" s="12"/>
      <c r="B114" s="12"/>
      <c r="C114" s="12"/>
      <c r="D114" s="12"/>
      <c r="E114" s="12"/>
      <c r="F114" s="35"/>
      <c r="G114" s="14"/>
      <c r="H114" s="12"/>
      <c r="I114" s="12"/>
      <c r="J114" s="36"/>
      <c r="K114" s="12"/>
      <c r="L114" s="12"/>
      <c r="M114" s="12"/>
      <c r="N114" s="12"/>
      <c r="O114" s="12"/>
      <c r="P114" s="12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</row>
    <row r="115" spans="1:61">
      <c r="A115" s="12"/>
      <c r="B115" s="12"/>
      <c r="C115" s="12"/>
      <c r="D115" s="12"/>
      <c r="E115" s="12"/>
      <c r="F115" s="35"/>
      <c r="G115" s="14"/>
      <c r="H115" s="12"/>
      <c r="I115" s="12"/>
      <c r="J115" s="36"/>
      <c r="K115" s="12"/>
      <c r="L115" s="12"/>
      <c r="M115" s="12"/>
      <c r="N115" s="12"/>
      <c r="O115" s="12"/>
      <c r="P115" s="12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</row>
    <row r="116" spans="1:61">
      <c r="A116" s="12"/>
      <c r="B116" s="12"/>
      <c r="C116" s="12"/>
      <c r="D116" s="12"/>
      <c r="E116" s="12"/>
      <c r="F116" s="35"/>
      <c r="G116" s="14"/>
      <c r="H116" s="12"/>
      <c r="I116" s="12"/>
      <c r="J116" s="36"/>
      <c r="K116" s="12"/>
      <c r="L116" s="12"/>
      <c r="M116" s="12"/>
      <c r="N116" s="12"/>
      <c r="O116" s="12"/>
      <c r="P116" s="12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</row>
    <row r="117" spans="1:61">
      <c r="A117" s="12"/>
      <c r="B117" s="12"/>
      <c r="C117" s="12"/>
      <c r="D117" s="12"/>
      <c r="E117" s="12"/>
      <c r="F117" s="35"/>
      <c r="G117" s="14"/>
      <c r="H117" s="12"/>
      <c r="I117" s="12"/>
      <c r="J117" s="36"/>
      <c r="K117" s="12"/>
      <c r="L117" s="12"/>
      <c r="M117" s="12"/>
      <c r="N117" s="12"/>
      <c r="O117" s="12"/>
      <c r="P117" s="12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</row>
    <row r="118" spans="1:61">
      <c r="A118" s="12"/>
      <c r="B118" s="12"/>
      <c r="C118" s="12"/>
      <c r="D118" s="12"/>
      <c r="E118" s="12"/>
      <c r="F118" s="35"/>
      <c r="G118" s="14"/>
      <c r="H118" s="12"/>
      <c r="I118" s="12"/>
      <c r="J118" s="36"/>
      <c r="K118" s="12"/>
      <c r="L118" s="12"/>
      <c r="M118" s="12"/>
      <c r="N118" s="12"/>
      <c r="O118" s="12"/>
      <c r="P118" s="12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</row>
    <row r="119" spans="1:61">
      <c r="A119" s="12"/>
      <c r="B119" s="12"/>
      <c r="C119" s="12"/>
      <c r="D119" s="12"/>
      <c r="E119" s="12"/>
      <c r="F119" s="35"/>
      <c r="G119" s="14"/>
      <c r="H119" s="12"/>
      <c r="I119" s="12"/>
      <c r="J119" s="36"/>
      <c r="K119" s="12"/>
      <c r="L119" s="12"/>
      <c r="M119" s="12"/>
      <c r="N119" s="12"/>
      <c r="O119" s="12"/>
      <c r="P119" s="12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</row>
    <row r="120" spans="1:61">
      <c r="A120" s="12"/>
      <c r="B120" s="12"/>
      <c r="C120" s="12"/>
      <c r="D120" s="12"/>
      <c r="E120" s="12"/>
      <c r="F120" s="35"/>
      <c r="G120" s="14"/>
      <c r="H120" s="12"/>
      <c r="I120" s="12"/>
      <c r="J120" s="36"/>
      <c r="K120" s="12"/>
      <c r="L120" s="12"/>
      <c r="M120" s="12"/>
      <c r="N120" s="12"/>
      <c r="O120" s="12"/>
      <c r="P120" s="12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</row>
    <row r="121" spans="1:61">
      <c r="A121" s="12"/>
      <c r="B121" s="12"/>
      <c r="C121" s="12"/>
      <c r="D121" s="12"/>
      <c r="E121" s="12"/>
      <c r="F121" s="35"/>
      <c r="G121" s="14"/>
      <c r="H121" s="12"/>
      <c r="I121" s="12"/>
      <c r="J121" s="36"/>
      <c r="K121" s="12"/>
      <c r="L121" s="12"/>
      <c r="M121" s="12"/>
      <c r="N121" s="12"/>
      <c r="O121" s="12"/>
      <c r="P121" s="12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</row>
    <row r="122" spans="1:61">
      <c r="A122" s="12"/>
      <c r="B122" s="12"/>
      <c r="C122" s="12"/>
      <c r="D122" s="12"/>
      <c r="E122" s="12"/>
      <c r="F122" s="35"/>
      <c r="G122" s="14"/>
      <c r="H122" s="12"/>
      <c r="I122" s="12"/>
      <c r="J122" s="36"/>
      <c r="K122" s="12"/>
      <c r="L122" s="12"/>
      <c r="M122" s="12"/>
      <c r="N122" s="12"/>
      <c r="O122" s="12"/>
      <c r="P122" s="12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</row>
    <row r="123" spans="1:61">
      <c r="A123" s="12"/>
      <c r="B123" s="12"/>
      <c r="C123" s="12"/>
      <c r="D123" s="12"/>
      <c r="E123" s="12"/>
      <c r="F123" s="35"/>
      <c r="G123" s="14"/>
      <c r="H123" s="12"/>
      <c r="I123" s="12"/>
      <c r="J123" s="36"/>
      <c r="K123" s="12"/>
      <c r="L123" s="12"/>
      <c r="M123" s="12"/>
      <c r="N123" s="12"/>
      <c r="O123" s="12"/>
      <c r="P123" s="12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</row>
    <row r="124" spans="1:61">
      <c r="A124" s="12"/>
      <c r="B124" s="12"/>
      <c r="C124" s="12"/>
      <c r="D124" s="12"/>
      <c r="E124" s="12"/>
      <c r="F124" s="35"/>
      <c r="G124" s="14"/>
      <c r="H124" s="12"/>
      <c r="I124" s="12"/>
      <c r="J124" s="36"/>
      <c r="K124" s="12"/>
      <c r="L124" s="12"/>
      <c r="M124" s="12"/>
      <c r="N124" s="12"/>
      <c r="O124" s="12"/>
      <c r="P124" s="12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</row>
    <row r="125" spans="1:61">
      <c r="A125" s="12"/>
      <c r="B125" s="12"/>
      <c r="C125" s="12"/>
      <c r="D125" s="12"/>
      <c r="E125" s="12"/>
      <c r="F125" s="35"/>
      <c r="G125" s="14"/>
      <c r="H125" s="12"/>
      <c r="I125" s="12"/>
      <c r="J125" s="36"/>
      <c r="K125" s="12"/>
      <c r="L125" s="12"/>
      <c r="M125" s="12"/>
      <c r="N125" s="12"/>
      <c r="O125" s="12"/>
      <c r="P125" s="12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</row>
    <row r="126" spans="1:61">
      <c r="A126" s="12"/>
      <c r="B126" s="12"/>
      <c r="C126" s="12"/>
      <c r="D126" s="12"/>
      <c r="E126" s="12"/>
      <c r="F126" s="35"/>
      <c r="G126" s="14"/>
      <c r="H126" s="12"/>
      <c r="I126" s="12"/>
      <c r="J126" s="36"/>
      <c r="K126" s="12"/>
      <c r="L126" s="12"/>
      <c r="M126" s="12"/>
      <c r="N126" s="12"/>
      <c r="O126" s="12"/>
      <c r="P126" s="12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</row>
    <row r="127" spans="1:61">
      <c r="A127" s="12"/>
      <c r="B127" s="12"/>
      <c r="C127" s="12"/>
      <c r="D127" s="12"/>
      <c r="E127" s="12"/>
      <c r="F127" s="35"/>
      <c r="G127" s="14"/>
      <c r="H127" s="12"/>
      <c r="I127" s="12"/>
      <c r="J127" s="36"/>
      <c r="K127" s="12"/>
      <c r="L127" s="12"/>
      <c r="M127" s="12"/>
      <c r="N127" s="12"/>
      <c r="O127" s="12"/>
      <c r="P127" s="12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</row>
    <row r="128" spans="1:61">
      <c r="A128" s="12"/>
      <c r="B128" s="12"/>
      <c r="C128" s="12"/>
      <c r="D128" s="12"/>
      <c r="E128" s="12"/>
      <c r="F128" s="35"/>
      <c r="G128" s="14"/>
      <c r="H128" s="12"/>
      <c r="I128" s="12"/>
      <c r="J128" s="36"/>
      <c r="K128" s="12"/>
      <c r="L128" s="12"/>
      <c r="M128" s="12"/>
      <c r="N128" s="12"/>
      <c r="O128" s="12"/>
      <c r="P128" s="12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</row>
    <row r="129" spans="1:61">
      <c r="A129" s="12"/>
      <c r="B129" s="12"/>
      <c r="C129" s="12"/>
      <c r="D129" s="12"/>
      <c r="E129" s="12"/>
      <c r="F129" s="35"/>
      <c r="G129" s="14"/>
      <c r="H129" s="12"/>
      <c r="I129" s="12"/>
      <c r="J129" s="36"/>
      <c r="K129" s="12"/>
      <c r="L129" s="12"/>
      <c r="M129" s="12"/>
      <c r="N129" s="12"/>
      <c r="O129" s="12"/>
      <c r="P129" s="12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</row>
    <row r="130" spans="1:61">
      <c r="A130" s="12"/>
      <c r="B130" s="12"/>
      <c r="C130" s="12"/>
      <c r="D130" s="12"/>
      <c r="E130" s="12"/>
      <c r="F130" s="35"/>
      <c r="G130" s="14"/>
      <c r="H130" s="12"/>
      <c r="I130" s="12"/>
      <c r="J130" s="36"/>
      <c r="K130" s="12"/>
      <c r="L130" s="12"/>
      <c r="M130" s="12"/>
      <c r="N130" s="12"/>
      <c r="O130" s="12"/>
      <c r="P130" s="12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</row>
    <row r="131" spans="1:61">
      <c r="A131" s="12"/>
      <c r="B131" s="12"/>
      <c r="C131" s="12"/>
      <c r="D131" s="12"/>
      <c r="E131" s="12"/>
      <c r="F131" s="35"/>
      <c r="G131" s="14"/>
      <c r="H131" s="12"/>
      <c r="I131" s="12"/>
      <c r="J131" s="36"/>
      <c r="K131" s="12"/>
      <c r="L131" s="12"/>
      <c r="M131" s="12"/>
      <c r="N131" s="12"/>
      <c r="O131" s="12"/>
      <c r="P131" s="12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</row>
    <row r="132" spans="1:61">
      <c r="A132" s="12"/>
      <c r="B132" s="12"/>
      <c r="C132" s="12"/>
      <c r="D132" s="12"/>
      <c r="E132" s="12"/>
      <c r="F132" s="35"/>
      <c r="G132" s="14"/>
      <c r="H132" s="12"/>
      <c r="I132" s="12"/>
      <c r="J132" s="36"/>
      <c r="K132" s="12"/>
      <c r="L132" s="12"/>
      <c r="M132" s="12"/>
      <c r="N132" s="12"/>
      <c r="O132" s="12"/>
      <c r="P132" s="12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</row>
    <row r="133" spans="1:61">
      <c r="A133" s="12"/>
      <c r="B133" s="12"/>
      <c r="C133" s="12"/>
      <c r="D133" s="12"/>
      <c r="E133" s="12"/>
      <c r="F133" s="35"/>
      <c r="G133" s="14"/>
      <c r="H133" s="12"/>
      <c r="I133" s="12"/>
      <c r="J133" s="36"/>
      <c r="K133" s="12"/>
      <c r="L133" s="12"/>
      <c r="M133" s="12"/>
      <c r="N133" s="12"/>
      <c r="O133" s="12"/>
      <c r="P133" s="12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</row>
    <row r="134" spans="1:61">
      <c r="A134" s="12"/>
      <c r="B134" s="12"/>
      <c r="C134" s="12"/>
      <c r="D134" s="12"/>
      <c r="E134" s="12"/>
      <c r="F134" s="35"/>
      <c r="G134" s="14"/>
      <c r="H134" s="12"/>
      <c r="I134" s="12"/>
      <c r="J134" s="36"/>
      <c r="K134" s="12"/>
      <c r="L134" s="12"/>
      <c r="M134" s="12"/>
      <c r="N134" s="12"/>
      <c r="O134" s="12"/>
      <c r="P134" s="12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</row>
    <row r="135" spans="1:61">
      <c r="A135" s="12"/>
      <c r="B135" s="12"/>
      <c r="C135" s="12"/>
      <c r="D135" s="12"/>
      <c r="E135" s="12"/>
      <c r="F135" s="35"/>
      <c r="G135" s="14"/>
      <c r="H135" s="12"/>
      <c r="I135" s="12"/>
      <c r="J135" s="36"/>
      <c r="K135" s="12"/>
      <c r="L135" s="12"/>
      <c r="M135" s="12"/>
      <c r="N135" s="12"/>
      <c r="O135" s="12"/>
      <c r="P135" s="12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</row>
    <row r="136" spans="1:61">
      <c r="A136" s="12"/>
      <c r="B136" s="12"/>
      <c r="C136" s="12"/>
      <c r="D136" s="12"/>
      <c r="E136" s="12"/>
      <c r="F136" s="35"/>
      <c r="G136" s="14"/>
      <c r="H136" s="12"/>
      <c r="I136" s="12"/>
      <c r="J136" s="36"/>
      <c r="K136" s="12"/>
      <c r="L136" s="12"/>
      <c r="M136" s="12"/>
      <c r="N136" s="12"/>
      <c r="O136" s="12"/>
      <c r="P136" s="12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</row>
    <row r="137" spans="1:61">
      <c r="A137" s="12"/>
      <c r="B137" s="12"/>
      <c r="C137" s="12"/>
      <c r="D137" s="12"/>
      <c r="E137" s="12"/>
      <c r="F137" s="35"/>
      <c r="G137" s="14"/>
      <c r="H137" s="12"/>
      <c r="I137" s="12"/>
      <c r="J137" s="36"/>
      <c r="K137" s="12"/>
      <c r="L137" s="12"/>
      <c r="M137" s="12"/>
      <c r="N137" s="12"/>
      <c r="O137" s="12"/>
      <c r="P137" s="12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</row>
    <row r="138" spans="1:61">
      <c r="A138" s="12"/>
      <c r="B138" s="12"/>
      <c r="C138" s="12"/>
      <c r="D138" s="12"/>
      <c r="E138" s="12"/>
      <c r="F138" s="35"/>
      <c r="G138" s="14"/>
      <c r="H138" s="12"/>
      <c r="I138" s="12"/>
      <c r="J138" s="36"/>
      <c r="K138" s="12"/>
      <c r="L138" s="12"/>
      <c r="M138" s="12"/>
      <c r="N138" s="12"/>
      <c r="O138" s="12"/>
      <c r="P138" s="12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</row>
    <row r="139" spans="1:61">
      <c r="A139" s="12"/>
      <c r="B139" s="12"/>
      <c r="C139" s="12"/>
      <c r="D139" s="12"/>
      <c r="E139" s="12"/>
      <c r="F139" s="35"/>
      <c r="G139" s="14"/>
      <c r="H139" s="12"/>
      <c r="I139" s="12"/>
      <c r="J139" s="36"/>
      <c r="K139" s="12"/>
      <c r="L139" s="12"/>
      <c r="M139" s="12"/>
      <c r="N139" s="12"/>
      <c r="O139" s="12"/>
      <c r="P139" s="12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</row>
    <row r="140" spans="1:61">
      <c r="A140" s="12"/>
      <c r="B140" s="12"/>
      <c r="C140" s="12"/>
      <c r="D140" s="12"/>
      <c r="E140" s="12"/>
      <c r="F140" s="35"/>
      <c r="G140" s="14"/>
      <c r="H140" s="12"/>
      <c r="I140" s="12"/>
      <c r="J140" s="36"/>
      <c r="K140" s="12"/>
      <c r="L140" s="12"/>
      <c r="M140" s="12"/>
      <c r="N140" s="12"/>
      <c r="O140" s="12"/>
      <c r="P140" s="12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</row>
    <row r="141" spans="1:61">
      <c r="A141" s="12"/>
      <c r="B141" s="12"/>
      <c r="C141" s="12"/>
      <c r="D141" s="12"/>
      <c r="E141" s="12"/>
      <c r="F141" s="35"/>
      <c r="G141" s="14"/>
      <c r="H141" s="12"/>
      <c r="I141" s="12"/>
      <c r="J141" s="36"/>
      <c r="K141" s="12"/>
      <c r="L141" s="12"/>
      <c r="M141" s="12"/>
      <c r="N141" s="12"/>
      <c r="O141" s="12"/>
      <c r="P141" s="12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</row>
    <row r="142" spans="1:61">
      <c r="A142" s="12"/>
      <c r="B142" s="12"/>
      <c r="C142" s="12"/>
      <c r="D142" s="12"/>
      <c r="E142" s="12"/>
      <c r="F142" s="35"/>
      <c r="G142" s="14"/>
      <c r="H142" s="12"/>
      <c r="I142" s="12"/>
      <c r="J142" s="36"/>
      <c r="K142" s="12"/>
      <c r="L142" s="12"/>
      <c r="M142" s="12"/>
      <c r="N142" s="12"/>
      <c r="O142" s="12"/>
      <c r="P142" s="12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</row>
    <row r="143" spans="1:61">
      <c r="A143" s="12"/>
      <c r="B143" s="12"/>
      <c r="C143" s="12"/>
      <c r="D143" s="12"/>
      <c r="E143" s="12"/>
      <c r="F143" s="35"/>
      <c r="G143" s="14"/>
      <c r="H143" s="12"/>
      <c r="I143" s="12"/>
      <c r="J143" s="36"/>
      <c r="K143" s="12"/>
      <c r="L143" s="12"/>
      <c r="M143" s="12"/>
      <c r="N143" s="12"/>
      <c r="O143" s="12"/>
      <c r="P143" s="12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</row>
    <row r="144" spans="1:61">
      <c r="A144" s="12"/>
      <c r="B144" s="12"/>
      <c r="C144" s="12"/>
      <c r="D144" s="12"/>
      <c r="E144" s="12"/>
      <c r="F144" s="35"/>
      <c r="G144" s="14"/>
      <c r="H144" s="12"/>
      <c r="I144" s="12"/>
      <c r="J144" s="36"/>
      <c r="K144" s="12"/>
      <c r="L144" s="12"/>
      <c r="M144" s="12"/>
      <c r="N144" s="12"/>
      <c r="O144" s="12"/>
      <c r="P144" s="12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</row>
    <row r="145" spans="1:61">
      <c r="A145" s="12"/>
      <c r="B145" s="12"/>
      <c r="C145" s="12"/>
      <c r="D145" s="12"/>
      <c r="E145" s="12"/>
      <c r="F145" s="35"/>
      <c r="G145" s="14"/>
      <c r="H145" s="12"/>
      <c r="I145" s="12"/>
      <c r="J145" s="36"/>
      <c r="K145" s="12"/>
      <c r="L145" s="12"/>
      <c r="M145" s="12"/>
      <c r="N145" s="12"/>
      <c r="O145" s="12"/>
      <c r="P145" s="12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</row>
    <row r="146" spans="1:61">
      <c r="A146" s="12"/>
      <c r="B146" s="12"/>
      <c r="C146" s="12"/>
      <c r="D146" s="12"/>
      <c r="E146" s="12"/>
      <c r="F146" s="35"/>
      <c r="G146" s="14"/>
      <c r="H146" s="12"/>
      <c r="I146" s="12"/>
      <c r="J146" s="36"/>
      <c r="K146" s="12"/>
      <c r="L146" s="12"/>
      <c r="M146" s="12"/>
      <c r="N146" s="12"/>
      <c r="O146" s="12"/>
      <c r="P146" s="12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</row>
    <row r="147" spans="1:61">
      <c r="A147" s="12"/>
      <c r="B147" s="12"/>
      <c r="C147" s="12"/>
      <c r="D147" s="12"/>
      <c r="E147" s="12"/>
      <c r="F147" s="35"/>
      <c r="G147" s="14"/>
      <c r="H147" s="12"/>
      <c r="I147" s="12"/>
      <c r="J147" s="36"/>
      <c r="K147" s="12"/>
      <c r="L147" s="12"/>
      <c r="M147" s="12"/>
      <c r="N147" s="12"/>
      <c r="O147" s="12"/>
      <c r="P147" s="12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</row>
    <row r="148" spans="1:61">
      <c r="A148" s="12"/>
      <c r="B148" s="12"/>
      <c r="C148" s="12"/>
      <c r="D148" s="12"/>
      <c r="E148" s="12"/>
      <c r="F148" s="35"/>
      <c r="G148" s="14"/>
      <c r="H148" s="12"/>
      <c r="I148" s="12"/>
      <c r="J148" s="36"/>
      <c r="K148" s="12"/>
      <c r="L148" s="12"/>
      <c r="M148" s="12"/>
      <c r="N148" s="12"/>
      <c r="O148" s="12"/>
      <c r="P148" s="12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</row>
    <row r="149" spans="1:61">
      <c r="A149" s="12"/>
      <c r="B149" s="12"/>
      <c r="C149" s="12"/>
      <c r="D149" s="12"/>
      <c r="E149" s="12"/>
      <c r="F149" s="35"/>
      <c r="G149" s="14"/>
      <c r="H149" s="12"/>
      <c r="I149" s="12"/>
      <c r="J149" s="36"/>
      <c r="K149" s="12"/>
      <c r="L149" s="12"/>
      <c r="M149" s="12"/>
      <c r="N149" s="12"/>
      <c r="O149" s="12"/>
      <c r="P149" s="12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</row>
    <row r="150" spans="1:61">
      <c r="A150" s="12"/>
      <c r="B150" s="12"/>
      <c r="C150" s="12"/>
      <c r="D150" s="12"/>
      <c r="E150" s="12"/>
      <c r="F150" s="35"/>
      <c r="G150" s="14"/>
      <c r="H150" s="12"/>
      <c r="I150" s="12"/>
      <c r="J150" s="36"/>
      <c r="K150" s="12"/>
      <c r="L150" s="12"/>
      <c r="M150" s="12"/>
      <c r="N150" s="12"/>
      <c r="O150" s="12"/>
      <c r="P150" s="12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</row>
    <row r="151" spans="1:61">
      <c r="A151" s="12"/>
      <c r="B151" s="12"/>
      <c r="C151" s="12"/>
      <c r="D151" s="12"/>
      <c r="E151" s="12"/>
      <c r="F151" s="35"/>
      <c r="G151" s="14"/>
      <c r="H151" s="12"/>
      <c r="I151" s="12"/>
      <c r="J151" s="36"/>
      <c r="K151" s="12"/>
      <c r="L151" s="12"/>
      <c r="M151" s="12"/>
      <c r="N151" s="12"/>
      <c r="O151" s="12"/>
      <c r="P151" s="12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</row>
    <row r="152" spans="1:61">
      <c r="A152" s="12"/>
      <c r="B152" s="12"/>
      <c r="C152" s="12"/>
      <c r="D152" s="12"/>
      <c r="E152" s="12"/>
      <c r="F152" s="35"/>
      <c r="G152" s="14"/>
      <c r="H152" s="12"/>
      <c r="I152" s="12"/>
      <c r="J152" s="36"/>
      <c r="K152" s="12"/>
      <c r="L152" s="12"/>
      <c r="M152" s="12"/>
      <c r="N152" s="12"/>
      <c r="O152" s="12"/>
      <c r="P152" s="12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</row>
    <row r="153" spans="1:61">
      <c r="A153" s="12"/>
      <c r="B153" s="12"/>
      <c r="C153" s="12"/>
      <c r="D153" s="12"/>
      <c r="E153" s="12"/>
      <c r="F153" s="35"/>
      <c r="G153" s="14"/>
      <c r="H153" s="12"/>
      <c r="I153" s="12"/>
      <c r="J153" s="36"/>
      <c r="K153" s="12"/>
      <c r="L153" s="12"/>
      <c r="M153" s="12"/>
      <c r="N153" s="12"/>
      <c r="O153" s="12"/>
      <c r="P153" s="12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</row>
    <row r="154" spans="1:61">
      <c r="A154" s="12"/>
      <c r="B154" s="12"/>
      <c r="C154" s="12"/>
      <c r="D154" s="12"/>
      <c r="E154" s="12"/>
      <c r="F154" s="35"/>
      <c r="G154" s="14"/>
      <c r="H154" s="12"/>
      <c r="I154" s="12"/>
      <c r="J154" s="36"/>
      <c r="K154" s="12"/>
      <c r="L154" s="12"/>
      <c r="M154" s="12"/>
      <c r="N154" s="12"/>
      <c r="O154" s="12"/>
      <c r="P154" s="12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</row>
    <row r="155" spans="1:61">
      <c r="A155" s="12"/>
      <c r="B155" s="12"/>
      <c r="C155" s="12"/>
      <c r="D155" s="12"/>
      <c r="E155" s="12"/>
      <c r="F155" s="35"/>
      <c r="G155" s="14"/>
      <c r="H155" s="12"/>
      <c r="I155" s="12"/>
      <c r="J155" s="36"/>
      <c r="K155" s="12"/>
      <c r="L155" s="12"/>
      <c r="M155" s="12"/>
      <c r="N155" s="12"/>
      <c r="O155" s="12"/>
      <c r="P155" s="12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</row>
    <row r="156" spans="1:61">
      <c r="A156" s="12"/>
      <c r="B156" s="12"/>
      <c r="C156" s="12"/>
      <c r="D156" s="12"/>
      <c r="E156" s="12"/>
      <c r="F156" s="35"/>
      <c r="G156" s="14"/>
      <c r="H156" s="12"/>
      <c r="I156" s="12"/>
      <c r="J156" s="36"/>
      <c r="K156" s="12"/>
      <c r="L156" s="12"/>
      <c r="M156" s="12"/>
      <c r="N156" s="12"/>
      <c r="O156" s="12"/>
      <c r="P156" s="12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</row>
    <row r="157" spans="1:61">
      <c r="A157" s="12"/>
      <c r="B157" s="12"/>
      <c r="C157" s="12"/>
      <c r="D157" s="12"/>
      <c r="E157" s="12"/>
      <c r="F157" s="35"/>
      <c r="G157" s="14"/>
      <c r="H157" s="12"/>
      <c r="I157" s="12"/>
      <c r="J157" s="36"/>
      <c r="K157" s="12"/>
      <c r="L157" s="12"/>
      <c r="M157" s="12"/>
      <c r="N157" s="12"/>
      <c r="O157" s="12"/>
      <c r="P157" s="12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</row>
    <row r="158" spans="1:61">
      <c r="A158" s="12"/>
      <c r="B158" s="12"/>
      <c r="C158" s="12"/>
      <c r="D158" s="12"/>
      <c r="E158" s="12"/>
      <c r="F158" s="35"/>
      <c r="G158" s="14"/>
      <c r="H158" s="12"/>
      <c r="I158" s="12"/>
      <c r="J158" s="36"/>
      <c r="K158" s="12"/>
      <c r="L158" s="12"/>
      <c r="M158" s="12"/>
      <c r="N158" s="12"/>
      <c r="O158" s="12"/>
      <c r="P158" s="12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</row>
    <row r="159" spans="1:61">
      <c r="A159" s="12"/>
      <c r="B159" s="12"/>
      <c r="C159" s="12"/>
      <c r="D159" s="12"/>
      <c r="E159" s="12"/>
      <c r="F159" s="35"/>
      <c r="G159" s="14"/>
      <c r="H159" s="12"/>
      <c r="I159" s="12"/>
      <c r="J159" s="36"/>
      <c r="K159" s="12"/>
      <c r="L159" s="12"/>
      <c r="M159" s="12"/>
      <c r="N159" s="12"/>
      <c r="O159" s="12"/>
      <c r="P159" s="12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</row>
    <row r="160" spans="1:61">
      <c r="A160" s="12"/>
      <c r="B160" s="12"/>
      <c r="C160" s="12"/>
      <c r="D160" s="12"/>
      <c r="E160" s="12"/>
      <c r="F160" s="35"/>
      <c r="G160" s="14"/>
      <c r="H160" s="12"/>
      <c r="I160" s="12"/>
      <c r="J160" s="36"/>
      <c r="K160" s="12"/>
      <c r="L160" s="12"/>
      <c r="M160" s="12"/>
      <c r="N160" s="12"/>
      <c r="O160" s="12"/>
      <c r="P160" s="12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</row>
    <row r="161" spans="1:61">
      <c r="A161" s="12"/>
      <c r="B161" s="12"/>
      <c r="C161" s="12"/>
      <c r="D161" s="12"/>
      <c r="E161" s="12"/>
      <c r="F161" s="35"/>
      <c r="G161" s="14"/>
      <c r="H161" s="12"/>
      <c r="I161" s="12"/>
      <c r="J161" s="36"/>
      <c r="K161" s="12"/>
      <c r="L161" s="12"/>
      <c r="M161" s="12"/>
      <c r="N161" s="12"/>
      <c r="O161" s="12"/>
      <c r="P161" s="12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</row>
    <row r="162" spans="1:61">
      <c r="A162" s="12"/>
      <c r="B162" s="12"/>
      <c r="C162" s="12"/>
      <c r="D162" s="12"/>
      <c r="E162" s="12"/>
      <c r="F162" s="35"/>
      <c r="G162" s="14"/>
      <c r="H162" s="12"/>
      <c r="I162" s="12"/>
      <c r="J162" s="36"/>
      <c r="K162" s="12"/>
      <c r="L162" s="12"/>
      <c r="M162" s="12"/>
      <c r="N162" s="12"/>
      <c r="O162" s="12"/>
      <c r="P162" s="12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</row>
    <row r="163" spans="1:61">
      <c r="A163" s="12"/>
      <c r="B163" s="12"/>
      <c r="C163" s="12"/>
      <c r="D163" s="12"/>
      <c r="E163" s="12"/>
      <c r="F163" s="35"/>
      <c r="G163" s="14"/>
      <c r="H163" s="12"/>
      <c r="I163" s="12"/>
      <c r="J163" s="36"/>
      <c r="K163" s="12"/>
      <c r="L163" s="12"/>
      <c r="M163" s="12"/>
      <c r="N163" s="12"/>
      <c r="O163" s="12"/>
      <c r="P163" s="12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</row>
    <row r="164" spans="1:61">
      <c r="A164" s="12"/>
      <c r="B164" s="12"/>
      <c r="C164" s="12"/>
      <c r="D164" s="12"/>
      <c r="E164" s="12"/>
      <c r="F164" s="35"/>
      <c r="G164" s="14"/>
      <c r="H164" s="12"/>
      <c r="I164" s="12"/>
      <c r="J164" s="36"/>
      <c r="K164" s="12"/>
      <c r="L164" s="12"/>
      <c r="M164" s="12"/>
      <c r="N164" s="12"/>
      <c r="O164" s="12"/>
      <c r="P164" s="12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</row>
    <row r="165" spans="1:61">
      <c r="A165" s="12"/>
      <c r="B165" s="12"/>
      <c r="C165" s="12"/>
      <c r="D165" s="12"/>
      <c r="E165" s="12"/>
      <c r="F165" s="35"/>
      <c r="G165" s="14"/>
      <c r="H165" s="12"/>
      <c r="I165" s="12"/>
      <c r="J165" s="36"/>
      <c r="K165" s="12"/>
      <c r="L165" s="12"/>
      <c r="M165" s="12"/>
      <c r="N165" s="12"/>
      <c r="O165" s="12"/>
      <c r="P165" s="12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</row>
    <row r="166" spans="1:61">
      <c r="A166" s="12"/>
      <c r="B166" s="12"/>
      <c r="C166" s="12"/>
      <c r="D166" s="12"/>
      <c r="E166" s="12"/>
      <c r="F166" s="35"/>
      <c r="G166" s="14"/>
      <c r="H166" s="12"/>
      <c r="I166" s="12"/>
      <c r="J166" s="36"/>
      <c r="K166" s="12"/>
      <c r="L166" s="12"/>
      <c r="M166" s="12"/>
      <c r="N166" s="12"/>
      <c r="O166" s="12"/>
      <c r="P166" s="12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</row>
    <row r="167" spans="1:61">
      <c r="A167" s="12"/>
      <c r="B167" s="12"/>
      <c r="C167" s="12"/>
      <c r="D167" s="12"/>
      <c r="E167" s="12"/>
      <c r="F167" s="35"/>
      <c r="G167" s="14"/>
      <c r="H167" s="12"/>
      <c r="I167" s="12"/>
      <c r="J167" s="36"/>
      <c r="K167" s="12"/>
      <c r="L167" s="12"/>
      <c r="M167" s="12"/>
      <c r="N167" s="12"/>
      <c r="O167" s="12"/>
      <c r="P167" s="12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</row>
    <row r="168" spans="1:61">
      <c r="A168" s="12"/>
      <c r="B168" s="12"/>
      <c r="C168" s="12"/>
      <c r="D168" s="12"/>
      <c r="E168" s="12"/>
      <c r="F168" s="35"/>
      <c r="G168" s="14"/>
      <c r="H168" s="12"/>
      <c r="I168" s="12"/>
      <c r="J168" s="36"/>
      <c r="K168" s="12"/>
      <c r="L168" s="12"/>
      <c r="M168" s="12"/>
      <c r="N168" s="12"/>
      <c r="O168" s="12"/>
      <c r="P168" s="12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</row>
    <row r="169" spans="1:61">
      <c r="A169" s="12"/>
      <c r="B169" s="12"/>
      <c r="C169" s="12"/>
      <c r="D169" s="12"/>
      <c r="E169" s="12"/>
      <c r="F169" s="35"/>
      <c r="G169" s="14"/>
      <c r="H169" s="12"/>
      <c r="I169" s="12"/>
      <c r="J169" s="36"/>
      <c r="K169" s="12"/>
      <c r="L169" s="12"/>
      <c r="M169" s="12"/>
      <c r="N169" s="12"/>
      <c r="O169" s="12"/>
      <c r="P169" s="12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</row>
    <row r="170" spans="1:61">
      <c r="A170" s="12"/>
      <c r="B170" s="12"/>
      <c r="C170" s="12"/>
      <c r="D170" s="12"/>
      <c r="E170" s="12"/>
      <c r="F170" s="35"/>
      <c r="G170" s="14"/>
      <c r="H170" s="12"/>
      <c r="I170" s="12"/>
      <c r="J170" s="36"/>
      <c r="K170" s="12"/>
      <c r="L170" s="12"/>
      <c r="M170" s="12"/>
      <c r="N170" s="12"/>
      <c r="O170" s="12"/>
      <c r="P170" s="12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</row>
    <row r="171" spans="1:61">
      <c r="A171" s="12"/>
      <c r="B171" s="12"/>
      <c r="C171" s="12"/>
      <c r="D171" s="12"/>
      <c r="E171" s="12"/>
      <c r="F171" s="35"/>
      <c r="G171" s="14"/>
      <c r="H171" s="12"/>
      <c r="I171" s="12"/>
      <c r="J171" s="36"/>
      <c r="K171" s="12"/>
      <c r="L171" s="12"/>
      <c r="M171" s="12"/>
      <c r="N171" s="12"/>
      <c r="O171" s="12"/>
      <c r="P171" s="12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</row>
    <row r="172" spans="1:61">
      <c r="A172" s="12"/>
      <c r="B172" s="12"/>
      <c r="C172" s="12"/>
      <c r="D172" s="12"/>
      <c r="E172" s="12"/>
      <c r="F172" s="35"/>
      <c r="G172" s="14"/>
      <c r="H172" s="12"/>
      <c r="I172" s="12"/>
      <c r="J172" s="36"/>
      <c r="K172" s="12"/>
      <c r="L172" s="12"/>
      <c r="M172" s="12"/>
      <c r="N172" s="12"/>
      <c r="O172" s="12"/>
      <c r="P172" s="12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</row>
    <row r="173" spans="1:61">
      <c r="A173" s="12"/>
      <c r="B173" s="12"/>
      <c r="C173" s="12"/>
      <c r="D173" s="12"/>
      <c r="E173" s="12"/>
      <c r="F173" s="35"/>
      <c r="G173" s="14"/>
      <c r="H173" s="12"/>
      <c r="I173" s="12"/>
      <c r="J173" s="36"/>
      <c r="K173" s="12"/>
      <c r="L173" s="12"/>
      <c r="M173" s="12"/>
      <c r="N173" s="12"/>
      <c r="O173" s="12"/>
      <c r="P173" s="12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</row>
    <row r="174" spans="1:61">
      <c r="A174" s="12"/>
      <c r="B174" s="12"/>
      <c r="C174" s="12"/>
      <c r="D174" s="12"/>
      <c r="E174" s="12"/>
      <c r="F174" s="35"/>
      <c r="G174" s="14"/>
      <c r="H174" s="12"/>
      <c r="I174" s="12"/>
      <c r="J174" s="36"/>
      <c r="K174" s="12"/>
      <c r="L174" s="12"/>
      <c r="M174" s="12"/>
      <c r="N174" s="12"/>
      <c r="O174" s="12"/>
      <c r="P174" s="12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</row>
    <row r="175" spans="1:61">
      <c r="A175" s="12"/>
      <c r="B175" s="12"/>
      <c r="C175" s="12"/>
      <c r="D175" s="12"/>
      <c r="E175" s="12"/>
      <c r="F175" s="35"/>
      <c r="G175" s="14"/>
      <c r="H175" s="12"/>
      <c r="I175" s="12"/>
      <c r="J175" s="36"/>
      <c r="K175" s="12"/>
      <c r="L175" s="12"/>
      <c r="M175" s="12"/>
      <c r="N175" s="12"/>
      <c r="O175" s="12"/>
      <c r="P175" s="12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</row>
    <row r="176" spans="1:61">
      <c r="A176" s="12"/>
      <c r="B176" s="12"/>
      <c r="C176" s="12"/>
      <c r="D176" s="12"/>
      <c r="E176" s="12"/>
      <c r="F176" s="35"/>
      <c r="G176" s="14"/>
      <c r="H176" s="12"/>
      <c r="I176" s="12"/>
      <c r="J176" s="36"/>
      <c r="K176" s="12"/>
      <c r="L176" s="12"/>
      <c r="M176" s="12"/>
      <c r="N176" s="12"/>
      <c r="O176" s="12"/>
      <c r="P176" s="12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</row>
    <row r="177" spans="1:61">
      <c r="A177" s="12"/>
      <c r="B177" s="12"/>
      <c r="C177" s="12"/>
      <c r="D177" s="12"/>
      <c r="E177" s="12"/>
      <c r="F177" s="35"/>
      <c r="G177" s="14"/>
      <c r="H177" s="12"/>
      <c r="I177" s="12"/>
      <c r="J177" s="36"/>
      <c r="K177" s="12"/>
      <c r="L177" s="12"/>
      <c r="M177" s="12"/>
      <c r="N177" s="12"/>
      <c r="O177" s="12"/>
      <c r="P177" s="12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</row>
    <row r="178" spans="1:61">
      <c r="A178" s="12"/>
      <c r="B178" s="12"/>
      <c r="C178" s="12"/>
      <c r="D178" s="12"/>
      <c r="E178" s="12"/>
      <c r="F178" s="35"/>
      <c r="G178" s="14"/>
      <c r="H178" s="12"/>
      <c r="I178" s="12"/>
      <c r="J178" s="36"/>
      <c r="K178" s="12"/>
      <c r="L178" s="12"/>
      <c r="M178" s="12"/>
      <c r="N178" s="12"/>
      <c r="O178" s="12"/>
      <c r="P178" s="12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</row>
    <row r="179" spans="1:61">
      <c r="A179" s="12"/>
      <c r="B179" s="12"/>
      <c r="C179" s="12"/>
      <c r="D179" s="12"/>
      <c r="E179" s="12"/>
      <c r="F179" s="35"/>
      <c r="G179" s="14"/>
      <c r="H179" s="12"/>
      <c r="I179" s="12"/>
      <c r="J179" s="36"/>
      <c r="K179" s="12"/>
      <c r="L179" s="12"/>
      <c r="M179" s="12"/>
      <c r="N179" s="12"/>
      <c r="O179" s="12"/>
      <c r="P179" s="12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</row>
    <row r="180" spans="1:61">
      <c r="A180" s="12"/>
      <c r="B180" s="12"/>
      <c r="C180" s="12"/>
      <c r="D180" s="12"/>
      <c r="E180" s="12"/>
      <c r="F180" s="35"/>
      <c r="G180" s="14"/>
      <c r="H180" s="12"/>
      <c r="I180" s="12"/>
      <c r="J180" s="36"/>
      <c r="K180" s="12"/>
      <c r="L180" s="12"/>
      <c r="M180" s="12"/>
      <c r="N180" s="12"/>
      <c r="O180" s="12"/>
      <c r="P180" s="12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</row>
    <row r="181" spans="1:61">
      <c r="A181" s="12"/>
      <c r="B181" s="12"/>
      <c r="C181" s="12"/>
      <c r="D181" s="12"/>
      <c r="E181" s="12"/>
      <c r="F181" s="35"/>
      <c r="G181" s="14"/>
      <c r="H181" s="12"/>
      <c r="I181" s="12"/>
      <c r="J181" s="36"/>
      <c r="K181" s="12"/>
      <c r="L181" s="12"/>
      <c r="M181" s="12"/>
      <c r="N181" s="12"/>
      <c r="O181" s="12"/>
      <c r="P181" s="12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</row>
    <row r="182" spans="1:61">
      <c r="A182" s="12"/>
      <c r="B182" s="12"/>
      <c r="C182" s="12"/>
      <c r="D182" s="12"/>
      <c r="E182" s="12"/>
      <c r="F182" s="35"/>
      <c r="G182" s="14"/>
      <c r="H182" s="12"/>
      <c r="I182" s="12"/>
      <c r="J182" s="36"/>
      <c r="K182" s="12"/>
      <c r="L182" s="12"/>
      <c r="M182" s="12"/>
      <c r="N182" s="12"/>
      <c r="O182" s="12"/>
      <c r="P182" s="12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</row>
    <row r="183" spans="1:61">
      <c r="A183" s="12"/>
      <c r="B183" s="12"/>
      <c r="C183" s="12"/>
      <c r="D183" s="12"/>
      <c r="E183" s="12"/>
      <c r="F183" s="35"/>
      <c r="G183" s="14"/>
      <c r="H183" s="12"/>
      <c r="I183" s="12"/>
      <c r="J183" s="36"/>
      <c r="K183" s="12"/>
      <c r="L183" s="12"/>
      <c r="M183" s="12"/>
      <c r="N183" s="12"/>
      <c r="O183" s="12"/>
      <c r="P183" s="12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</row>
    <row r="184" spans="1:61">
      <c r="A184" s="12"/>
      <c r="B184" s="12"/>
      <c r="C184" s="12"/>
      <c r="D184" s="12"/>
      <c r="E184" s="12"/>
      <c r="F184" s="35"/>
      <c r="G184" s="14"/>
      <c r="H184" s="12"/>
      <c r="I184" s="12"/>
      <c r="J184" s="36"/>
      <c r="K184" s="12"/>
      <c r="L184" s="12"/>
      <c r="M184" s="12"/>
      <c r="N184" s="12"/>
      <c r="O184" s="12"/>
      <c r="P184" s="12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</row>
    <row r="185" spans="1:61">
      <c r="A185" s="12"/>
      <c r="B185" s="12"/>
      <c r="C185" s="12"/>
      <c r="D185" s="12"/>
      <c r="E185" s="12"/>
      <c r="F185" s="35"/>
      <c r="G185" s="14"/>
      <c r="H185" s="12"/>
      <c r="I185" s="12"/>
      <c r="J185" s="36"/>
      <c r="K185" s="12"/>
      <c r="L185" s="12"/>
      <c r="M185" s="12"/>
      <c r="N185" s="12"/>
      <c r="O185" s="12"/>
      <c r="P185" s="12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</row>
    <row r="186" spans="1:61">
      <c r="A186" s="12"/>
      <c r="B186" s="12"/>
      <c r="C186" s="12"/>
      <c r="D186" s="12"/>
      <c r="E186" s="12"/>
      <c r="F186" s="35"/>
      <c r="G186" s="14"/>
      <c r="H186" s="12"/>
      <c r="I186" s="12"/>
      <c r="J186" s="36"/>
      <c r="K186" s="12"/>
      <c r="L186" s="12"/>
      <c r="M186" s="12"/>
      <c r="N186" s="12"/>
      <c r="O186" s="12"/>
      <c r="P186" s="12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</row>
    <row r="187" spans="1:61">
      <c r="A187" s="12"/>
      <c r="B187" s="12"/>
      <c r="C187" s="12"/>
      <c r="D187" s="12"/>
      <c r="E187" s="12"/>
      <c r="F187" s="35"/>
      <c r="G187" s="14"/>
      <c r="H187" s="12"/>
      <c r="I187" s="12"/>
      <c r="J187" s="36"/>
      <c r="K187" s="12"/>
      <c r="L187" s="12"/>
      <c r="M187" s="12"/>
      <c r="N187" s="12"/>
      <c r="O187" s="12"/>
      <c r="P187" s="12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</row>
    <row r="188" spans="1:61">
      <c r="A188" s="12"/>
      <c r="B188" s="12"/>
      <c r="C188" s="12"/>
      <c r="D188" s="12"/>
      <c r="E188" s="12"/>
      <c r="F188" s="35"/>
      <c r="G188" s="14"/>
      <c r="H188" s="12"/>
      <c r="I188" s="12"/>
      <c r="J188" s="36"/>
      <c r="K188" s="12"/>
      <c r="L188" s="12"/>
      <c r="M188" s="12"/>
      <c r="N188" s="12"/>
      <c r="O188" s="12"/>
      <c r="P188" s="12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</row>
    <row r="189" spans="1:61">
      <c r="A189" s="12"/>
      <c r="B189" s="12"/>
      <c r="C189" s="12"/>
      <c r="D189" s="12"/>
      <c r="E189" s="12"/>
      <c r="F189" s="35"/>
      <c r="G189" s="14"/>
      <c r="H189" s="12"/>
      <c r="I189" s="12"/>
      <c r="J189" s="36"/>
      <c r="K189" s="12"/>
      <c r="L189" s="12"/>
      <c r="M189" s="12"/>
      <c r="N189" s="12"/>
      <c r="O189" s="12"/>
      <c r="P189" s="12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</row>
    <row r="190" spans="1:61">
      <c r="A190" s="12"/>
      <c r="B190" s="12"/>
      <c r="C190" s="12"/>
      <c r="D190" s="12"/>
      <c r="E190" s="12"/>
      <c r="F190" s="35"/>
      <c r="G190" s="14"/>
      <c r="H190" s="12"/>
      <c r="I190" s="12"/>
      <c r="J190" s="36"/>
      <c r="K190" s="12"/>
      <c r="L190" s="12"/>
      <c r="M190" s="12"/>
      <c r="N190" s="12"/>
      <c r="O190" s="12"/>
      <c r="P190" s="12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</row>
    <row r="191" spans="1:61">
      <c r="A191" s="12"/>
      <c r="B191" s="12"/>
      <c r="C191" s="12"/>
      <c r="D191" s="12"/>
      <c r="E191" s="12"/>
      <c r="F191" s="35"/>
      <c r="G191" s="14"/>
      <c r="H191" s="12"/>
      <c r="I191" s="12"/>
      <c r="J191" s="36"/>
      <c r="K191" s="12"/>
      <c r="L191" s="12"/>
      <c r="M191" s="12"/>
      <c r="N191" s="12"/>
      <c r="O191" s="12"/>
      <c r="P191" s="12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</row>
    <row r="192" spans="1:61">
      <c r="A192" s="12"/>
      <c r="B192" s="12"/>
      <c r="C192" s="12"/>
      <c r="D192" s="12"/>
      <c r="E192" s="12"/>
      <c r="F192" s="35"/>
      <c r="G192" s="14"/>
      <c r="H192" s="12"/>
      <c r="I192" s="12"/>
      <c r="J192" s="36"/>
      <c r="K192" s="12"/>
      <c r="L192" s="12"/>
      <c r="M192" s="12"/>
      <c r="N192" s="12"/>
      <c r="O192" s="12"/>
      <c r="P192" s="12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</row>
    <row r="193" spans="1:61">
      <c r="A193" s="12"/>
      <c r="B193" s="12"/>
      <c r="C193" s="12"/>
      <c r="D193" s="12"/>
      <c r="E193" s="12"/>
      <c r="F193" s="35"/>
      <c r="G193" s="14"/>
      <c r="H193" s="12"/>
      <c r="I193" s="12"/>
      <c r="J193" s="36"/>
      <c r="K193" s="12"/>
      <c r="L193" s="12"/>
      <c r="M193" s="12"/>
      <c r="N193" s="12"/>
      <c r="O193" s="12"/>
      <c r="P193" s="12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</row>
    <row r="194" spans="1:61">
      <c r="A194" s="12"/>
      <c r="B194" s="12"/>
      <c r="C194" s="12"/>
      <c r="D194" s="12"/>
      <c r="E194" s="12"/>
      <c r="F194" s="35"/>
      <c r="G194" s="14"/>
      <c r="H194" s="12"/>
      <c r="I194" s="12"/>
      <c r="J194" s="36"/>
      <c r="K194" s="12"/>
      <c r="L194" s="12"/>
      <c r="M194" s="12"/>
      <c r="N194" s="12"/>
      <c r="O194" s="12"/>
      <c r="P194" s="12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</row>
    <row r="195" spans="1:61">
      <c r="A195" s="12"/>
      <c r="B195" s="12"/>
      <c r="C195" s="12"/>
      <c r="D195" s="12"/>
      <c r="E195" s="12"/>
      <c r="F195" s="35"/>
      <c r="G195" s="14"/>
      <c r="H195" s="12"/>
      <c r="I195" s="12"/>
      <c r="J195" s="36"/>
      <c r="K195" s="12"/>
      <c r="L195" s="12"/>
      <c r="M195" s="12"/>
      <c r="N195" s="12"/>
      <c r="O195" s="12"/>
      <c r="P195" s="12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</row>
    <row r="196" spans="1:61">
      <c r="A196" s="12"/>
      <c r="B196" s="12"/>
      <c r="C196" s="12"/>
      <c r="D196" s="12"/>
      <c r="E196" s="12"/>
      <c r="F196" s="35"/>
      <c r="G196" s="14"/>
      <c r="H196" s="12"/>
      <c r="I196" s="12"/>
      <c r="J196" s="36"/>
      <c r="K196" s="12"/>
      <c r="L196" s="12"/>
      <c r="M196" s="12"/>
      <c r="N196" s="12"/>
      <c r="O196" s="12"/>
      <c r="P196" s="12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</row>
    <row r="197" spans="1:61">
      <c r="A197" s="12"/>
      <c r="B197" s="12"/>
      <c r="C197" s="12"/>
      <c r="D197" s="12"/>
      <c r="E197" s="12"/>
      <c r="F197" s="35"/>
      <c r="G197" s="14"/>
      <c r="H197" s="12"/>
      <c r="I197" s="12"/>
      <c r="J197" s="36"/>
      <c r="K197" s="12"/>
      <c r="L197" s="12"/>
      <c r="M197" s="12"/>
      <c r="N197" s="12"/>
      <c r="O197" s="12"/>
      <c r="P197" s="12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</row>
    <row r="198" spans="1:61">
      <c r="A198" s="12"/>
      <c r="B198" s="12"/>
      <c r="C198" s="12"/>
      <c r="D198" s="12"/>
      <c r="E198" s="12"/>
      <c r="F198" s="35"/>
      <c r="G198" s="14"/>
      <c r="H198" s="12"/>
      <c r="I198" s="12"/>
      <c r="J198" s="36"/>
      <c r="K198" s="12"/>
      <c r="L198" s="12"/>
      <c r="M198" s="12"/>
      <c r="N198" s="12"/>
      <c r="O198" s="12"/>
      <c r="P198" s="12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</row>
    <row r="199" spans="1:61">
      <c r="A199" s="12"/>
      <c r="B199" s="12"/>
      <c r="C199" s="12"/>
      <c r="D199" s="12"/>
      <c r="E199" s="12"/>
      <c r="F199" s="35"/>
      <c r="G199" s="14"/>
      <c r="H199" s="12"/>
      <c r="I199" s="12"/>
      <c r="J199" s="36"/>
      <c r="K199" s="12"/>
      <c r="L199" s="12"/>
      <c r="M199" s="12"/>
      <c r="N199" s="12"/>
      <c r="O199" s="12"/>
      <c r="P199" s="12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</row>
    <row r="200" spans="1:61">
      <c r="A200" s="12"/>
      <c r="B200" s="12"/>
      <c r="C200" s="12"/>
      <c r="D200" s="12"/>
      <c r="E200" s="12"/>
      <c r="F200" s="35"/>
      <c r="G200" s="14"/>
      <c r="H200" s="12"/>
      <c r="I200" s="12"/>
      <c r="J200" s="36"/>
      <c r="K200" s="12"/>
      <c r="L200" s="12"/>
      <c r="M200" s="12"/>
      <c r="N200" s="12"/>
      <c r="O200" s="12"/>
      <c r="P200" s="12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</row>
    <row r="201" spans="1:61">
      <c r="A201" s="12"/>
      <c r="B201" s="12"/>
      <c r="C201" s="12"/>
      <c r="D201" s="12"/>
      <c r="E201" s="12"/>
      <c r="F201" s="35"/>
      <c r="G201" s="14"/>
      <c r="H201" s="12"/>
      <c r="I201" s="12"/>
      <c r="J201" s="36"/>
      <c r="K201" s="12"/>
      <c r="L201" s="12"/>
      <c r="M201" s="12"/>
      <c r="N201" s="12"/>
      <c r="O201" s="12"/>
      <c r="P201" s="12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</row>
    <row r="202" spans="1:61">
      <c r="A202" s="12"/>
      <c r="B202" s="12"/>
      <c r="C202" s="12"/>
      <c r="D202" s="12"/>
      <c r="E202" s="12"/>
      <c r="F202" s="35"/>
      <c r="G202" s="14"/>
      <c r="H202" s="12"/>
      <c r="I202" s="12"/>
      <c r="J202" s="36"/>
      <c r="K202" s="12"/>
      <c r="L202" s="12"/>
      <c r="M202" s="12"/>
      <c r="N202" s="12"/>
      <c r="O202" s="12"/>
      <c r="P202" s="12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</row>
    <row r="203" spans="1:61">
      <c r="A203" s="12"/>
      <c r="B203" s="12"/>
      <c r="C203" s="12"/>
      <c r="D203" s="12"/>
      <c r="E203" s="12"/>
      <c r="F203" s="35"/>
      <c r="G203" s="14"/>
      <c r="H203" s="12"/>
      <c r="I203" s="12"/>
      <c r="J203" s="36"/>
      <c r="K203" s="12"/>
      <c r="L203" s="12"/>
      <c r="M203" s="12"/>
      <c r="N203" s="12"/>
      <c r="O203" s="12"/>
      <c r="P203" s="12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</row>
    <row r="204" spans="1:61">
      <c r="A204" s="12"/>
      <c r="B204" s="12"/>
      <c r="C204" s="12"/>
      <c r="D204" s="12"/>
      <c r="E204" s="12"/>
      <c r="F204" s="35"/>
      <c r="G204" s="14"/>
      <c r="H204" s="12"/>
      <c r="I204" s="12"/>
      <c r="J204" s="36"/>
      <c r="K204" s="12"/>
      <c r="L204" s="12"/>
      <c r="M204" s="12"/>
      <c r="N204" s="12"/>
      <c r="O204" s="12"/>
      <c r="P204" s="12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</row>
    <row r="205" spans="1:61">
      <c r="A205" s="8"/>
      <c r="B205" s="8"/>
      <c r="C205" s="8"/>
      <c r="D205" s="8"/>
      <c r="E205" s="8"/>
      <c r="F205" s="8"/>
      <c r="G205" s="4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</row>
    <row r="206" spans="1:61">
      <c r="A206" s="8"/>
      <c r="B206" s="8"/>
      <c r="C206" s="8"/>
      <c r="D206" s="8"/>
      <c r="E206" s="8"/>
      <c r="F206" s="8"/>
      <c r="G206" s="4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</row>
    <row r="207" spans="1:61">
      <c r="A207" s="8"/>
      <c r="B207" s="8"/>
      <c r="C207" s="8"/>
      <c r="D207" s="8"/>
      <c r="E207" s="8"/>
      <c r="F207" s="8"/>
      <c r="G207" s="4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</row>
    <row r="208" spans="1:61">
      <c r="A208" s="8"/>
      <c r="B208" s="8"/>
      <c r="C208" s="8"/>
      <c r="D208" s="8"/>
      <c r="E208" s="8"/>
      <c r="F208" s="8"/>
      <c r="G208" s="4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</row>
    <row r="209" spans="1:61">
      <c r="A209" s="8"/>
      <c r="B209" s="8"/>
      <c r="C209" s="8"/>
      <c r="D209" s="8"/>
      <c r="E209" s="8"/>
      <c r="F209" s="8"/>
      <c r="G209" s="4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</row>
    <row r="210" spans="1:61">
      <c r="A210" s="8"/>
      <c r="B210" s="8"/>
      <c r="C210" s="8"/>
      <c r="D210" s="8"/>
      <c r="E210" s="8"/>
      <c r="F210" s="8"/>
      <c r="G210" s="4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</row>
    <row r="211" spans="1:61">
      <c r="A211" s="8"/>
      <c r="B211" s="8"/>
      <c r="C211" s="8"/>
      <c r="D211" s="8"/>
      <c r="E211" s="8"/>
      <c r="F211" s="8"/>
      <c r="G211" s="4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</row>
    <row r="212" spans="1:61">
      <c r="A212" s="8"/>
      <c r="B212" s="8"/>
      <c r="C212" s="8"/>
      <c r="D212" s="8"/>
      <c r="E212" s="8"/>
      <c r="F212" s="8"/>
      <c r="G212" s="4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</row>
    <row r="213" spans="1:61">
      <c r="A213" s="8"/>
      <c r="B213" s="8"/>
      <c r="C213" s="8"/>
      <c r="D213" s="8"/>
      <c r="E213" s="8"/>
      <c r="F213" s="8"/>
      <c r="G213" s="4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</row>
    <row r="214" spans="1:61">
      <c r="A214" s="8"/>
      <c r="B214" s="8"/>
      <c r="C214" s="8"/>
      <c r="D214" s="8"/>
      <c r="E214" s="8"/>
      <c r="F214" s="8"/>
      <c r="G214" s="4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</row>
    <row r="215" spans="1:61">
      <c r="A215" s="8"/>
      <c r="B215" s="8"/>
      <c r="C215" s="8"/>
      <c r="D215" s="8"/>
      <c r="E215" s="8"/>
      <c r="F215" s="8"/>
      <c r="G215" s="4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</row>
    <row r="216" spans="1:61">
      <c r="A216" s="8"/>
      <c r="B216" s="8"/>
      <c r="C216" s="8"/>
      <c r="D216" s="8"/>
      <c r="E216" s="8"/>
      <c r="F216" s="8"/>
      <c r="G216" s="4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</row>
    <row r="217" spans="1:61">
      <c r="A217" s="8"/>
      <c r="B217" s="8"/>
      <c r="C217" s="8"/>
      <c r="D217" s="8"/>
      <c r="E217" s="8"/>
      <c r="F217" s="8"/>
      <c r="G217" s="4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</row>
    <row r="218" spans="1:61">
      <c r="A218" s="8"/>
      <c r="B218" s="8"/>
      <c r="C218" s="8"/>
      <c r="D218" s="8"/>
      <c r="E218" s="8"/>
      <c r="F218" s="8"/>
      <c r="G218" s="4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</row>
    <row r="219" spans="1:61">
      <c r="A219" s="8"/>
      <c r="B219" s="8"/>
      <c r="C219" s="8"/>
      <c r="D219" s="8"/>
      <c r="E219" s="8"/>
      <c r="F219" s="8"/>
      <c r="G219" s="4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</row>
    <row r="220" spans="1:61">
      <c r="A220" s="8"/>
      <c r="B220" s="8"/>
      <c r="C220" s="8"/>
      <c r="D220" s="8"/>
      <c r="E220" s="8"/>
      <c r="F220" s="8"/>
      <c r="G220" s="4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</row>
    <row r="221" spans="1:61">
      <c r="A221" s="8"/>
      <c r="B221" s="8"/>
      <c r="C221" s="8"/>
      <c r="D221" s="8"/>
      <c r="E221" s="8"/>
      <c r="F221" s="8"/>
      <c r="G221" s="4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</row>
    <row r="222" spans="1:61">
      <c r="A222" s="8"/>
      <c r="B222" s="8"/>
      <c r="C222" s="8"/>
      <c r="D222" s="8"/>
      <c r="E222" s="8"/>
      <c r="F222" s="8"/>
      <c r="G222" s="4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</row>
    <row r="223" spans="1:61">
      <c r="A223" s="8"/>
      <c r="B223" s="8"/>
      <c r="C223" s="8"/>
      <c r="D223" s="8"/>
      <c r="E223" s="8"/>
      <c r="F223" s="8"/>
      <c r="G223" s="4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</row>
    <row r="224" spans="1:61">
      <c r="A224" s="8"/>
      <c r="B224" s="8"/>
      <c r="C224" s="8"/>
      <c r="D224" s="8"/>
      <c r="E224" s="8"/>
      <c r="F224" s="8"/>
      <c r="G224" s="4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</row>
    <row r="225" spans="1:61">
      <c r="A225" s="8"/>
      <c r="B225" s="8"/>
      <c r="C225" s="8"/>
      <c r="D225" s="8"/>
      <c r="E225" s="8"/>
      <c r="F225" s="8"/>
      <c r="G225" s="4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</row>
    <row r="226" spans="1:61">
      <c r="A226" s="8"/>
      <c r="B226" s="8"/>
      <c r="C226" s="8"/>
      <c r="D226" s="8"/>
      <c r="E226" s="8"/>
      <c r="F226" s="8"/>
      <c r="G226" s="4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</row>
    <row r="227" spans="1:61">
      <c r="A227" s="8"/>
      <c r="B227" s="8"/>
      <c r="C227" s="8"/>
      <c r="D227" s="8"/>
      <c r="E227" s="8"/>
      <c r="F227" s="8"/>
      <c r="G227" s="4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</row>
    <row r="228" spans="1:61">
      <c r="A228" s="8"/>
      <c r="B228" s="8"/>
      <c r="C228" s="8"/>
      <c r="D228" s="8"/>
      <c r="E228" s="8"/>
      <c r="F228" s="8"/>
      <c r="G228" s="4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</row>
    <row r="229" spans="1:61">
      <c r="A229" s="8"/>
      <c r="B229" s="8"/>
      <c r="C229" s="8"/>
      <c r="D229" s="8"/>
      <c r="E229" s="8"/>
      <c r="F229" s="8"/>
      <c r="G229" s="4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</row>
    <row r="230" spans="1:61">
      <c r="A230" s="8"/>
      <c r="B230" s="8"/>
      <c r="C230" s="8"/>
      <c r="D230" s="8"/>
      <c r="E230" s="8"/>
      <c r="F230" s="8"/>
      <c r="G230" s="4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</row>
    <row r="231" spans="1:61">
      <c r="A231" s="8"/>
      <c r="B231" s="8"/>
      <c r="C231" s="8"/>
      <c r="D231" s="8"/>
      <c r="E231" s="8"/>
      <c r="F231" s="8"/>
      <c r="G231" s="4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</row>
    <row r="232" spans="1:61">
      <c r="A232" s="8"/>
      <c r="B232" s="8"/>
      <c r="C232" s="8"/>
      <c r="D232" s="8"/>
      <c r="E232" s="8"/>
      <c r="F232" s="8"/>
      <c r="G232" s="4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</row>
    <row r="233" spans="1:61">
      <c r="A233" s="8"/>
      <c r="B233" s="8"/>
      <c r="C233" s="8"/>
      <c r="D233" s="8"/>
      <c r="E233" s="8"/>
      <c r="F233" s="8"/>
      <c r="G233" s="4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</row>
    <row r="234" spans="1:61">
      <c r="A234" s="8"/>
      <c r="B234" s="8"/>
      <c r="C234" s="8"/>
      <c r="D234" s="8"/>
      <c r="E234" s="8"/>
      <c r="F234" s="8"/>
      <c r="G234" s="4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</row>
    <row r="235" spans="1:61">
      <c r="A235" s="8"/>
      <c r="B235" s="8"/>
      <c r="C235" s="8"/>
      <c r="D235" s="8"/>
      <c r="E235" s="8"/>
      <c r="F235" s="8"/>
      <c r="G235" s="4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</row>
    <row r="236" spans="1:61">
      <c r="A236" s="8"/>
      <c r="B236" s="8"/>
      <c r="C236" s="8"/>
      <c r="D236" s="8"/>
      <c r="E236" s="8"/>
      <c r="F236" s="8"/>
      <c r="G236" s="4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</row>
    <row r="237" spans="1:61">
      <c r="A237" s="8"/>
      <c r="B237" s="8"/>
      <c r="C237" s="8"/>
      <c r="D237" s="8"/>
      <c r="E237" s="8"/>
      <c r="F237" s="8"/>
      <c r="G237" s="4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</row>
    <row r="238" spans="1:61">
      <c r="A238" s="8"/>
      <c r="B238" s="8"/>
      <c r="C238" s="8"/>
      <c r="D238" s="8"/>
      <c r="E238" s="8"/>
      <c r="F238" s="8"/>
      <c r="G238" s="4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</row>
    <row r="239" spans="1:61">
      <c r="A239" s="8"/>
      <c r="B239" s="8"/>
      <c r="C239" s="8"/>
      <c r="D239" s="8"/>
      <c r="E239" s="8"/>
      <c r="F239" s="8"/>
      <c r="G239" s="4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</row>
    <row r="240" spans="1:61">
      <c r="A240" s="8"/>
      <c r="B240" s="8"/>
      <c r="C240" s="8"/>
      <c r="D240" s="8"/>
      <c r="E240" s="8"/>
      <c r="F240" s="8"/>
      <c r="G240" s="4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</row>
    <row r="241" spans="1:61">
      <c r="A241" s="8"/>
      <c r="B241" s="8"/>
      <c r="C241" s="8"/>
      <c r="D241" s="8"/>
      <c r="E241" s="8"/>
      <c r="F241" s="8"/>
      <c r="G241" s="4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</row>
    <row r="242" spans="1:61">
      <c r="A242" s="8"/>
      <c r="B242" s="8"/>
      <c r="C242" s="8"/>
      <c r="D242" s="8"/>
      <c r="E242" s="8"/>
      <c r="F242" s="8"/>
      <c r="G242" s="4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</row>
    <row r="243" spans="1:61">
      <c r="A243" s="8"/>
      <c r="B243" s="8"/>
      <c r="C243" s="8"/>
      <c r="D243" s="8"/>
      <c r="E243" s="8"/>
      <c r="F243" s="8"/>
      <c r="G243" s="4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</row>
    <row r="244" spans="1:61">
      <c r="A244" s="8"/>
      <c r="B244" s="8"/>
      <c r="C244" s="8"/>
      <c r="D244" s="8"/>
      <c r="E244" s="8"/>
      <c r="F244" s="8"/>
      <c r="G244" s="4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</row>
    <row r="245" spans="1:61">
      <c r="A245" s="8"/>
      <c r="B245" s="8"/>
      <c r="C245" s="8"/>
      <c r="D245" s="8"/>
      <c r="E245" s="8"/>
      <c r="F245" s="8"/>
      <c r="G245" s="4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</row>
    <row r="246" spans="1:61">
      <c r="A246" s="8"/>
      <c r="B246" s="8"/>
      <c r="C246" s="8"/>
      <c r="D246" s="8"/>
      <c r="E246" s="8"/>
      <c r="F246" s="8"/>
      <c r="G246" s="4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</row>
    <row r="247" spans="1:61">
      <c r="A247" s="8"/>
      <c r="B247" s="8"/>
      <c r="C247" s="8"/>
      <c r="D247" s="8"/>
      <c r="E247" s="8"/>
      <c r="F247" s="8"/>
      <c r="G247" s="4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</row>
    <row r="248" spans="1:61">
      <c r="A248" s="8"/>
      <c r="B248" s="8"/>
      <c r="C248" s="8"/>
      <c r="D248" s="8"/>
      <c r="E248" s="8"/>
      <c r="F248" s="8"/>
      <c r="G248" s="4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</row>
    <row r="249" spans="1:61">
      <c r="A249" s="8"/>
      <c r="B249" s="8"/>
      <c r="C249" s="8"/>
      <c r="D249" s="8"/>
      <c r="E249" s="8"/>
      <c r="F249" s="8"/>
      <c r="G249" s="4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</row>
    <row r="250" spans="1:61">
      <c r="A250" s="8"/>
      <c r="B250" s="8"/>
      <c r="C250" s="8"/>
      <c r="D250" s="8"/>
      <c r="E250" s="8"/>
      <c r="F250" s="8"/>
      <c r="G250" s="4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</row>
    <row r="251" spans="1:61">
      <c r="A251" s="8"/>
      <c r="B251" s="8"/>
      <c r="C251" s="8"/>
      <c r="D251" s="8"/>
      <c r="E251" s="8"/>
      <c r="F251" s="8"/>
      <c r="G251" s="4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</row>
    <row r="252" spans="1:61">
      <c r="A252" s="8"/>
      <c r="B252" s="8"/>
      <c r="C252" s="8"/>
      <c r="D252" s="8"/>
      <c r="E252" s="8"/>
      <c r="F252" s="8"/>
      <c r="G252" s="4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</row>
    <row r="253" spans="1:61">
      <c r="A253" s="8"/>
      <c r="B253" s="8"/>
      <c r="C253" s="8"/>
      <c r="D253" s="8"/>
      <c r="E253" s="8"/>
      <c r="F253" s="8"/>
      <c r="G253" s="4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</row>
    <row r="254" spans="1:61">
      <c r="A254" s="8"/>
      <c r="B254" s="8"/>
      <c r="C254" s="8"/>
      <c r="D254" s="8"/>
      <c r="E254" s="8"/>
      <c r="F254" s="8"/>
      <c r="G254" s="4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</row>
    <row r="255" spans="1:61">
      <c r="A255" s="8"/>
      <c r="B255" s="8"/>
      <c r="C255" s="8"/>
      <c r="D255" s="8"/>
      <c r="E255" s="8"/>
      <c r="F255" s="8"/>
      <c r="G255" s="4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</row>
    <row r="256" spans="1:61">
      <c r="A256" s="8"/>
      <c r="B256" s="8"/>
      <c r="C256" s="8"/>
      <c r="D256" s="8"/>
      <c r="E256" s="8"/>
      <c r="F256" s="8"/>
      <c r="G256" s="4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</row>
    <row r="257" spans="1:61">
      <c r="A257" s="8"/>
      <c r="B257" s="8"/>
      <c r="C257" s="8"/>
      <c r="D257" s="8"/>
      <c r="E257" s="8"/>
      <c r="F257" s="8"/>
      <c r="G257" s="4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</row>
    <row r="258" spans="1:61">
      <c r="A258" s="8"/>
      <c r="B258" s="8"/>
      <c r="C258" s="8"/>
      <c r="D258" s="8"/>
      <c r="E258" s="8"/>
      <c r="F258" s="8"/>
      <c r="G258" s="4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</row>
    <row r="259" spans="1:61">
      <c r="A259" s="8"/>
      <c r="B259" s="8"/>
      <c r="C259" s="8"/>
      <c r="D259" s="8"/>
      <c r="E259" s="8"/>
      <c r="F259" s="8"/>
      <c r="G259" s="4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</row>
    <row r="260" spans="1:61">
      <c r="A260" s="8"/>
      <c r="B260" s="8"/>
      <c r="C260" s="8"/>
      <c r="D260" s="8"/>
      <c r="E260" s="8"/>
      <c r="F260" s="8"/>
      <c r="G260" s="4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</row>
    <row r="261" spans="1:61">
      <c r="A261" s="8"/>
      <c r="B261" s="8"/>
      <c r="C261" s="8"/>
      <c r="D261" s="8"/>
      <c r="E261" s="8"/>
      <c r="F261" s="8"/>
      <c r="G261" s="4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</row>
    <row r="262" spans="1:61">
      <c r="A262" s="8"/>
      <c r="B262" s="8"/>
      <c r="C262" s="8"/>
      <c r="D262" s="8"/>
      <c r="E262" s="8"/>
      <c r="F262" s="8"/>
      <c r="G262" s="4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</row>
    <row r="263" spans="1:61">
      <c r="A263" s="8"/>
      <c r="B263" s="8"/>
      <c r="C263" s="8"/>
      <c r="D263" s="8"/>
      <c r="E263" s="8"/>
      <c r="F263" s="8"/>
      <c r="G263" s="4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</row>
    <row r="264" spans="1:61">
      <c r="A264" s="8"/>
      <c r="B264" s="8"/>
      <c r="C264" s="8"/>
      <c r="D264" s="8"/>
      <c r="E264" s="8"/>
      <c r="F264" s="8"/>
      <c r="G264" s="4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</row>
    <row r="265" spans="1:61">
      <c r="A265" s="8"/>
      <c r="B265" s="8"/>
      <c r="C265" s="8"/>
      <c r="D265" s="8"/>
      <c r="E265" s="8"/>
      <c r="F265" s="8"/>
      <c r="G265" s="4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</row>
    <row r="266" spans="1:61">
      <c r="A266" s="8"/>
      <c r="B266" s="8"/>
      <c r="C266" s="8"/>
      <c r="D266" s="8"/>
      <c r="E266" s="8"/>
      <c r="F266" s="8"/>
      <c r="G266" s="4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</row>
    <row r="267" spans="1:61">
      <c r="A267" s="8"/>
      <c r="B267" s="8"/>
      <c r="C267" s="8"/>
      <c r="D267" s="8"/>
      <c r="E267" s="8"/>
      <c r="F267" s="8"/>
      <c r="G267" s="4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</row>
    <row r="268" spans="1:61">
      <c r="A268" s="8"/>
      <c r="B268" s="8"/>
      <c r="C268" s="8"/>
      <c r="D268" s="8"/>
      <c r="E268" s="8"/>
      <c r="F268" s="8"/>
      <c r="G268" s="4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</row>
    <row r="269" spans="1:61">
      <c r="A269" s="8"/>
      <c r="B269" s="8"/>
      <c r="C269" s="8"/>
      <c r="D269" s="8"/>
      <c r="E269" s="8"/>
      <c r="F269" s="8"/>
      <c r="G269" s="4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</row>
    <row r="270" spans="1:61">
      <c r="A270" s="8"/>
      <c r="B270" s="8"/>
      <c r="C270" s="8"/>
      <c r="D270" s="8"/>
      <c r="E270" s="8"/>
      <c r="F270" s="8"/>
      <c r="G270" s="4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</row>
    <row r="271" spans="1:61">
      <c r="A271" s="8"/>
      <c r="B271" s="8"/>
      <c r="C271" s="8"/>
      <c r="D271" s="8"/>
      <c r="E271" s="8"/>
      <c r="F271" s="8"/>
      <c r="G271" s="4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</row>
    <row r="272" spans="1:61">
      <c r="A272" s="8"/>
      <c r="B272" s="8"/>
      <c r="C272" s="8"/>
      <c r="D272" s="8"/>
      <c r="E272" s="8"/>
      <c r="F272" s="8"/>
      <c r="G272" s="4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</row>
    <row r="273" spans="1:61">
      <c r="A273" s="8"/>
      <c r="B273" s="8"/>
      <c r="C273" s="8"/>
      <c r="D273" s="8"/>
      <c r="E273" s="8"/>
      <c r="F273" s="8"/>
      <c r="G273" s="4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</row>
    <row r="274" spans="1:61">
      <c r="A274" s="8"/>
      <c r="B274" s="8"/>
      <c r="C274" s="8"/>
      <c r="D274" s="8"/>
      <c r="E274" s="8"/>
      <c r="F274" s="8"/>
      <c r="G274" s="4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</row>
    <row r="275" spans="1:61">
      <c r="A275" s="8"/>
      <c r="B275" s="8"/>
      <c r="C275" s="8"/>
      <c r="D275" s="8"/>
      <c r="E275" s="8"/>
      <c r="F275" s="8"/>
      <c r="G275" s="4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</row>
    <row r="276" spans="1:61">
      <c r="A276" s="8"/>
      <c r="B276" s="8"/>
      <c r="C276" s="8"/>
      <c r="D276" s="8"/>
      <c r="E276" s="8"/>
      <c r="F276" s="8"/>
      <c r="G276" s="4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</row>
    <row r="277" spans="1:61">
      <c r="A277" s="8"/>
      <c r="B277" s="8"/>
      <c r="C277" s="8"/>
      <c r="D277" s="8"/>
      <c r="E277" s="8"/>
      <c r="F277" s="8"/>
      <c r="G277" s="4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</row>
    <row r="278" spans="1:61">
      <c r="A278" s="8"/>
      <c r="B278" s="8"/>
      <c r="C278" s="8"/>
      <c r="D278" s="8"/>
      <c r="E278" s="8"/>
      <c r="F278" s="8"/>
      <c r="G278" s="4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</row>
    <row r="279" spans="1:61">
      <c r="A279" s="8"/>
      <c r="B279" s="8"/>
      <c r="C279" s="8"/>
      <c r="D279" s="8"/>
      <c r="E279" s="8"/>
      <c r="F279" s="8"/>
      <c r="G279" s="4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</row>
    <row r="280" spans="1:61">
      <c r="A280" s="8"/>
      <c r="B280" s="8"/>
      <c r="C280" s="8"/>
      <c r="D280" s="8"/>
      <c r="E280" s="8"/>
      <c r="F280" s="8"/>
      <c r="G280" s="4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</row>
    <row r="281" spans="1:61">
      <c r="A281" s="8"/>
      <c r="B281" s="8"/>
      <c r="C281" s="8"/>
      <c r="D281" s="8"/>
      <c r="E281" s="8"/>
      <c r="F281" s="8"/>
      <c r="G281" s="4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</row>
    <row r="282" spans="1:61">
      <c r="A282" s="8"/>
      <c r="B282" s="8"/>
      <c r="C282" s="8"/>
      <c r="D282" s="8"/>
      <c r="E282" s="8"/>
      <c r="F282" s="8"/>
      <c r="G282" s="4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</row>
    <row r="283" spans="1:61">
      <c r="A283" s="8"/>
      <c r="B283" s="8"/>
      <c r="C283" s="8"/>
      <c r="D283" s="8"/>
      <c r="E283" s="8"/>
      <c r="F283" s="8"/>
      <c r="G283" s="4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</row>
    <row r="284" spans="1:61">
      <c r="A284" s="8"/>
      <c r="B284" s="8"/>
      <c r="C284" s="8"/>
      <c r="D284" s="8"/>
      <c r="E284" s="8"/>
      <c r="F284" s="8"/>
      <c r="G284" s="4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</row>
    <row r="285" spans="1:61">
      <c r="A285" s="8"/>
      <c r="B285" s="8"/>
      <c r="C285" s="8"/>
      <c r="D285" s="8"/>
      <c r="E285" s="8"/>
      <c r="F285" s="8"/>
      <c r="G285" s="4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</row>
    <row r="286" spans="1:61">
      <c r="A286" s="8"/>
      <c r="B286" s="8"/>
      <c r="C286" s="8"/>
      <c r="D286" s="8"/>
      <c r="E286" s="8"/>
      <c r="F286" s="8"/>
      <c r="G286" s="4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</row>
    <row r="287" spans="1:61">
      <c r="A287" s="8"/>
      <c r="B287" s="8"/>
      <c r="C287" s="8"/>
      <c r="D287" s="8"/>
      <c r="E287" s="8"/>
      <c r="F287" s="8"/>
      <c r="G287" s="4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</row>
    <row r="288" spans="1:61">
      <c r="A288" s="8"/>
      <c r="B288" s="8"/>
      <c r="C288" s="8"/>
      <c r="D288" s="8"/>
      <c r="E288" s="8"/>
      <c r="F288" s="8"/>
      <c r="G288" s="4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</row>
    <row r="289" spans="1:61">
      <c r="A289" s="8"/>
      <c r="B289" s="8"/>
      <c r="C289" s="8"/>
      <c r="D289" s="8"/>
      <c r="E289" s="8"/>
      <c r="F289" s="8"/>
      <c r="G289" s="4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</row>
    <row r="290" spans="1:61">
      <c r="A290" s="8"/>
      <c r="B290" s="8"/>
      <c r="C290" s="8"/>
      <c r="D290" s="8"/>
      <c r="E290" s="8"/>
      <c r="F290" s="8"/>
      <c r="G290" s="4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</row>
    <row r="291" spans="1:61">
      <c r="A291" s="8"/>
      <c r="B291" s="8"/>
      <c r="C291" s="8"/>
      <c r="D291" s="8"/>
      <c r="E291" s="8"/>
      <c r="F291" s="8"/>
      <c r="G291" s="4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</row>
    <row r="292" spans="1:61">
      <c r="A292" s="8"/>
      <c r="B292" s="8"/>
      <c r="C292" s="8"/>
      <c r="D292" s="8"/>
      <c r="E292" s="8"/>
      <c r="F292" s="8"/>
      <c r="G292" s="4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</row>
    <row r="293" spans="1:61">
      <c r="A293" s="8"/>
      <c r="B293" s="8"/>
      <c r="C293" s="8"/>
      <c r="D293" s="8"/>
      <c r="E293" s="8"/>
      <c r="F293" s="8"/>
      <c r="G293" s="4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</row>
    <row r="294" spans="1:61">
      <c r="A294" s="8"/>
      <c r="B294" s="8"/>
      <c r="C294" s="8"/>
      <c r="D294" s="8"/>
      <c r="E294" s="8"/>
      <c r="F294" s="8"/>
      <c r="G294" s="4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</row>
    <row r="295" spans="1:61">
      <c r="A295" s="8"/>
      <c r="B295" s="8"/>
      <c r="C295" s="8"/>
      <c r="D295" s="8"/>
      <c r="E295" s="8"/>
      <c r="F295" s="8"/>
      <c r="G295" s="4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</row>
    <row r="296" spans="1:61">
      <c r="A296" s="8"/>
      <c r="B296" s="8"/>
      <c r="C296" s="8"/>
      <c r="D296" s="8"/>
      <c r="E296" s="8"/>
      <c r="F296" s="8"/>
      <c r="G296" s="4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</row>
    <row r="297" spans="1:61">
      <c r="A297" s="8"/>
      <c r="B297" s="8"/>
      <c r="C297" s="8"/>
      <c r="D297" s="8"/>
      <c r="E297" s="8"/>
      <c r="F297" s="8"/>
      <c r="G297" s="4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</row>
    <row r="298" spans="1:61">
      <c r="A298" s="8"/>
      <c r="B298" s="8"/>
      <c r="C298" s="8"/>
      <c r="D298" s="8"/>
      <c r="E298" s="8"/>
      <c r="F298" s="8"/>
      <c r="G298" s="4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</row>
    <row r="299" spans="1:61">
      <c r="A299" s="8"/>
      <c r="B299" s="8"/>
      <c r="C299" s="8"/>
      <c r="D299" s="8"/>
      <c r="E299" s="8"/>
      <c r="F299" s="8"/>
      <c r="G299" s="4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</row>
    <row r="300" spans="1:61">
      <c r="A300" s="8"/>
      <c r="B300" s="8"/>
      <c r="C300" s="8"/>
      <c r="D300" s="8"/>
      <c r="E300" s="8"/>
      <c r="F300" s="8"/>
      <c r="G300" s="4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</row>
    <row r="301" spans="1:61">
      <c r="A301" s="8"/>
      <c r="B301" s="8"/>
      <c r="C301" s="8"/>
      <c r="D301" s="8"/>
      <c r="E301" s="8"/>
      <c r="F301" s="8"/>
      <c r="G301" s="4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</row>
    <row r="302" spans="1:61">
      <c r="A302" s="8"/>
      <c r="B302" s="8"/>
      <c r="C302" s="8"/>
      <c r="D302" s="8"/>
      <c r="E302" s="8"/>
      <c r="F302" s="8"/>
      <c r="G302" s="4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</row>
    <row r="303" spans="1:61">
      <c r="A303" s="8"/>
      <c r="B303" s="8"/>
      <c r="C303" s="8"/>
      <c r="D303" s="8"/>
      <c r="E303" s="8"/>
      <c r="F303" s="8"/>
      <c r="G303" s="4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</row>
    <row r="304" spans="1:61">
      <c r="A304" s="8"/>
      <c r="B304" s="8"/>
      <c r="C304" s="8"/>
      <c r="D304" s="8"/>
      <c r="E304" s="8"/>
      <c r="F304" s="8"/>
      <c r="G304" s="4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</row>
    <row r="305" spans="1:61">
      <c r="A305" s="8"/>
      <c r="B305" s="8"/>
      <c r="C305" s="8"/>
      <c r="D305" s="8"/>
      <c r="E305" s="8"/>
      <c r="F305" s="8"/>
      <c r="G305" s="4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</row>
    <row r="306" spans="1:61">
      <c r="A306" s="8"/>
      <c r="B306" s="8"/>
      <c r="C306" s="8"/>
      <c r="D306" s="8"/>
      <c r="E306" s="8"/>
      <c r="F306" s="8"/>
      <c r="G306" s="4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</row>
    <row r="307" spans="1:61">
      <c r="A307" s="8"/>
      <c r="B307" s="8"/>
      <c r="C307" s="8"/>
      <c r="D307" s="8"/>
      <c r="E307" s="8"/>
      <c r="F307" s="8"/>
      <c r="G307" s="4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</row>
    <row r="308" spans="1:61">
      <c r="A308" s="8"/>
      <c r="B308" s="8"/>
      <c r="C308" s="8"/>
      <c r="D308" s="8"/>
      <c r="E308" s="8"/>
      <c r="F308" s="8"/>
      <c r="G308" s="4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</row>
    <row r="309" spans="1:61">
      <c r="A309" s="8"/>
      <c r="B309" s="8"/>
      <c r="C309" s="8"/>
      <c r="D309" s="8"/>
      <c r="E309" s="8"/>
      <c r="F309" s="8"/>
      <c r="G309" s="4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</row>
    <row r="310" spans="1:61">
      <c r="A310" s="8"/>
      <c r="B310" s="8"/>
      <c r="C310" s="8"/>
      <c r="D310" s="8"/>
      <c r="E310" s="8"/>
      <c r="F310" s="8"/>
      <c r="G310" s="4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</row>
    <row r="311" spans="1:61">
      <c r="A311" s="8"/>
      <c r="B311" s="8"/>
      <c r="C311" s="8"/>
      <c r="D311" s="8"/>
      <c r="E311" s="8"/>
      <c r="F311" s="8"/>
      <c r="G311" s="4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</row>
    <row r="312" spans="1:61">
      <c r="A312" s="8"/>
      <c r="B312" s="8"/>
      <c r="C312" s="8"/>
      <c r="D312" s="8"/>
      <c r="E312" s="8"/>
      <c r="F312" s="8"/>
      <c r="G312" s="4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</row>
    <row r="313" spans="1:61">
      <c r="A313" s="8"/>
      <c r="B313" s="8"/>
      <c r="C313" s="8"/>
      <c r="D313" s="8"/>
      <c r="E313" s="8"/>
      <c r="F313" s="8"/>
      <c r="G313" s="4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</row>
    <row r="314" spans="1:61">
      <c r="A314" s="8"/>
      <c r="B314" s="8"/>
      <c r="C314" s="8"/>
      <c r="D314" s="8"/>
      <c r="E314" s="8"/>
      <c r="F314" s="8"/>
      <c r="G314" s="4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</row>
    <row r="315" spans="1:61">
      <c r="A315" s="8"/>
      <c r="B315" s="8"/>
      <c r="C315" s="8"/>
      <c r="D315" s="8"/>
      <c r="E315" s="8"/>
      <c r="F315" s="8"/>
      <c r="G315" s="4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</row>
    <row r="316" spans="1:61">
      <c r="A316" s="8"/>
      <c r="B316" s="8"/>
      <c r="C316" s="8"/>
      <c r="D316" s="8"/>
      <c r="E316" s="8"/>
      <c r="F316" s="8"/>
      <c r="G316" s="4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</row>
    <row r="317" spans="1:61">
      <c r="A317" s="8"/>
      <c r="B317" s="8"/>
      <c r="C317" s="8"/>
      <c r="D317" s="8"/>
      <c r="E317" s="8"/>
      <c r="F317" s="8"/>
      <c r="G317" s="4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</row>
    <row r="318" spans="1:61">
      <c r="A318" s="8"/>
      <c r="B318" s="8"/>
      <c r="C318" s="8"/>
      <c r="D318" s="8"/>
      <c r="E318" s="8"/>
      <c r="F318" s="8"/>
      <c r="G318" s="4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</row>
    <row r="319" spans="1:61">
      <c r="A319" s="8"/>
      <c r="B319" s="8"/>
      <c r="C319" s="8"/>
      <c r="D319" s="8"/>
      <c r="E319" s="8"/>
      <c r="F319" s="8"/>
      <c r="G319" s="4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</row>
    <row r="320" spans="1:61">
      <c r="A320" s="8"/>
      <c r="B320" s="8"/>
      <c r="C320" s="8"/>
      <c r="D320" s="8"/>
      <c r="E320" s="8"/>
      <c r="F320" s="8"/>
      <c r="G320" s="4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</row>
    <row r="321" spans="1:61">
      <c r="A321" s="8"/>
      <c r="B321" s="8"/>
      <c r="C321" s="8"/>
      <c r="D321" s="8"/>
      <c r="E321" s="8"/>
      <c r="F321" s="8"/>
      <c r="G321" s="4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</row>
    <row r="322" spans="1:61">
      <c r="A322" s="8"/>
      <c r="B322" s="8"/>
      <c r="C322" s="8"/>
      <c r="D322" s="8"/>
      <c r="E322" s="8"/>
      <c r="F322" s="8"/>
      <c r="G322" s="4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</row>
    <row r="323" spans="1:61">
      <c r="A323" s="8"/>
      <c r="B323" s="8"/>
      <c r="C323" s="8"/>
      <c r="D323" s="8"/>
      <c r="E323" s="8"/>
      <c r="F323" s="8"/>
      <c r="G323" s="4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</row>
    <row r="324" spans="1:61">
      <c r="A324" s="8"/>
      <c r="B324" s="8"/>
      <c r="C324" s="8"/>
      <c r="D324" s="8"/>
      <c r="E324" s="8"/>
      <c r="F324" s="8"/>
      <c r="G324" s="4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</row>
    <row r="325" spans="1:61">
      <c r="A325" s="8"/>
      <c r="B325" s="8"/>
      <c r="C325" s="8"/>
      <c r="D325" s="8"/>
      <c r="E325" s="8"/>
      <c r="F325" s="8"/>
      <c r="G325" s="4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</row>
    <row r="326" spans="1:61">
      <c r="A326" s="8"/>
      <c r="B326" s="8"/>
      <c r="C326" s="8"/>
      <c r="D326" s="8"/>
      <c r="E326" s="8"/>
      <c r="F326" s="8"/>
      <c r="G326" s="4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</row>
    <row r="327" spans="1:61">
      <c r="A327" s="8"/>
      <c r="B327" s="8"/>
      <c r="C327" s="8"/>
      <c r="D327" s="8"/>
      <c r="E327" s="8"/>
      <c r="F327" s="8"/>
      <c r="G327" s="4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</row>
    <row r="328" spans="1:61">
      <c r="A328" s="8"/>
      <c r="B328" s="8"/>
      <c r="C328" s="8"/>
      <c r="D328" s="8"/>
      <c r="E328" s="8"/>
      <c r="F328" s="8"/>
      <c r="G328" s="4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</row>
    <row r="329" spans="1:61">
      <c r="A329" s="8"/>
      <c r="B329" s="8"/>
      <c r="C329" s="8"/>
      <c r="D329" s="8"/>
      <c r="E329" s="8"/>
      <c r="F329" s="8"/>
      <c r="G329" s="4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</row>
    <row r="330" spans="1:61">
      <c r="A330" s="8"/>
      <c r="B330" s="8"/>
      <c r="C330" s="8"/>
      <c r="D330" s="8"/>
      <c r="E330" s="8"/>
      <c r="F330" s="8"/>
      <c r="G330" s="4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</row>
    <row r="331" spans="1:61">
      <c r="A331" s="8"/>
      <c r="B331" s="8"/>
      <c r="C331" s="8"/>
      <c r="D331" s="8"/>
      <c r="E331" s="8"/>
      <c r="F331" s="8"/>
      <c r="G331" s="4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</row>
    <row r="332" spans="1:61">
      <c r="A332" s="8"/>
      <c r="B332" s="8"/>
      <c r="C332" s="8"/>
      <c r="D332" s="8"/>
      <c r="E332" s="8"/>
      <c r="F332" s="8"/>
      <c r="G332" s="4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</row>
    <row r="333" spans="1:61">
      <c r="A333" s="8"/>
      <c r="B333" s="8"/>
      <c r="C333" s="8"/>
      <c r="D333" s="8"/>
      <c r="E333" s="8"/>
      <c r="F333" s="8"/>
      <c r="G333" s="4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</row>
    <row r="334" spans="1:61">
      <c r="A334" s="8"/>
      <c r="B334" s="8"/>
      <c r="C334" s="8"/>
      <c r="D334" s="8"/>
      <c r="E334" s="8"/>
      <c r="F334" s="8"/>
      <c r="G334" s="4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</row>
    <row r="335" spans="1:61">
      <c r="A335" s="8"/>
      <c r="B335" s="8"/>
      <c r="C335" s="8"/>
      <c r="D335" s="8"/>
      <c r="E335" s="8"/>
      <c r="F335" s="8"/>
      <c r="G335" s="4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</row>
    <row r="336" spans="1:61">
      <c r="A336" s="8"/>
      <c r="B336" s="8"/>
      <c r="C336" s="8"/>
      <c r="D336" s="8"/>
      <c r="E336" s="8"/>
      <c r="F336" s="8"/>
      <c r="G336" s="4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</row>
    <row r="337" spans="1:61">
      <c r="A337" s="8"/>
      <c r="B337" s="8"/>
      <c r="C337" s="8"/>
      <c r="D337" s="8"/>
      <c r="E337" s="8"/>
      <c r="F337" s="8"/>
      <c r="G337" s="4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</row>
    <row r="338" spans="1:61">
      <c r="A338" s="8"/>
      <c r="B338" s="8"/>
      <c r="C338" s="8"/>
      <c r="D338" s="8"/>
      <c r="E338" s="8"/>
      <c r="F338" s="8"/>
      <c r="G338" s="4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</row>
    <row r="339" spans="1:61">
      <c r="A339" s="8"/>
      <c r="B339" s="8"/>
      <c r="C339" s="8"/>
      <c r="D339" s="8"/>
      <c r="E339" s="8"/>
      <c r="F339" s="8"/>
      <c r="G339" s="4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</row>
    <row r="340" spans="1:61">
      <c r="A340" s="8"/>
      <c r="B340" s="8"/>
      <c r="C340" s="8"/>
      <c r="D340" s="8"/>
      <c r="E340" s="8"/>
      <c r="F340" s="8"/>
      <c r="G340" s="4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</row>
    <row r="341" spans="1:61">
      <c r="A341" s="8"/>
      <c r="B341" s="8"/>
      <c r="C341" s="8"/>
      <c r="D341" s="8"/>
      <c r="E341" s="8"/>
      <c r="F341" s="8"/>
      <c r="G341" s="4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</row>
    <row r="342" spans="1:61">
      <c r="A342" s="8"/>
      <c r="B342" s="8"/>
      <c r="C342" s="8"/>
      <c r="D342" s="8"/>
      <c r="E342" s="8"/>
      <c r="F342" s="8"/>
      <c r="G342" s="4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</row>
    <row r="343" spans="1:61">
      <c r="A343" s="8"/>
      <c r="B343" s="8"/>
      <c r="C343" s="8"/>
      <c r="D343" s="8"/>
      <c r="E343" s="8"/>
      <c r="F343" s="8"/>
      <c r="G343" s="4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</row>
    <row r="344" spans="1:61">
      <c r="A344" s="8"/>
      <c r="B344" s="8"/>
      <c r="C344" s="8"/>
      <c r="D344" s="8"/>
      <c r="E344" s="8"/>
      <c r="F344" s="8"/>
      <c r="G344" s="4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</row>
    <row r="345" spans="1:61">
      <c r="A345" s="8"/>
      <c r="B345" s="8"/>
      <c r="C345" s="8"/>
      <c r="D345" s="8"/>
      <c r="E345" s="8"/>
      <c r="F345" s="8"/>
      <c r="G345" s="4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</row>
    <row r="346" spans="1:61">
      <c r="A346" s="8"/>
      <c r="B346" s="8"/>
      <c r="C346" s="8"/>
      <c r="D346" s="8"/>
      <c r="E346" s="8"/>
      <c r="F346" s="8"/>
      <c r="G346" s="4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</row>
    <row r="347" spans="1:61">
      <c r="A347" s="8"/>
      <c r="B347" s="8"/>
      <c r="C347" s="8"/>
      <c r="D347" s="8"/>
      <c r="E347" s="8"/>
      <c r="F347" s="8"/>
      <c r="G347" s="4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</row>
    <row r="348" spans="1:61">
      <c r="A348" s="8"/>
      <c r="B348" s="8"/>
      <c r="C348" s="8"/>
      <c r="D348" s="8"/>
      <c r="E348" s="8"/>
      <c r="F348" s="8"/>
      <c r="G348" s="4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</row>
    <row r="349" spans="1:61">
      <c r="A349" s="8"/>
      <c r="B349" s="8"/>
      <c r="C349" s="8"/>
      <c r="D349" s="8"/>
      <c r="E349" s="8"/>
      <c r="F349" s="8"/>
      <c r="G349" s="4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</row>
    <row r="350" spans="1:61">
      <c r="A350" s="8"/>
      <c r="B350" s="8"/>
      <c r="C350" s="8"/>
      <c r="D350" s="8"/>
      <c r="E350" s="8"/>
      <c r="F350" s="8"/>
      <c r="G350" s="4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</row>
    <row r="351" spans="1:61">
      <c r="A351" s="8"/>
      <c r="B351" s="8"/>
      <c r="C351" s="8"/>
      <c r="D351" s="8"/>
      <c r="E351" s="8"/>
      <c r="F351" s="8"/>
      <c r="G351" s="4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</row>
    <row r="352" spans="1:61">
      <c r="A352" s="8"/>
      <c r="B352" s="8"/>
      <c r="C352" s="8"/>
      <c r="D352" s="8"/>
      <c r="E352" s="8"/>
      <c r="F352" s="8"/>
      <c r="G352" s="4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</row>
    <row r="353" spans="1:61">
      <c r="A353" s="8"/>
      <c r="B353" s="8"/>
      <c r="C353" s="8"/>
      <c r="D353" s="8"/>
      <c r="E353" s="8"/>
      <c r="F353" s="8"/>
      <c r="G353" s="4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</row>
    <row r="354" spans="1:61">
      <c r="A354" s="8"/>
      <c r="B354" s="8"/>
      <c r="C354" s="8"/>
      <c r="D354" s="8"/>
      <c r="E354" s="8"/>
      <c r="F354" s="8"/>
      <c r="G354" s="4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</row>
    <row r="355" spans="1:61">
      <c r="A355" s="8"/>
      <c r="B355" s="8"/>
      <c r="C355" s="8"/>
      <c r="D355" s="8"/>
      <c r="E355" s="8"/>
      <c r="F355" s="8"/>
      <c r="G355" s="4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</row>
    <row r="356" spans="1:61">
      <c r="A356" s="8"/>
      <c r="B356" s="8"/>
      <c r="C356" s="8"/>
      <c r="D356" s="8"/>
      <c r="E356" s="8"/>
      <c r="F356" s="8"/>
      <c r="G356" s="4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</row>
    <row r="357" spans="1:61">
      <c r="A357" s="8"/>
      <c r="B357" s="8"/>
      <c r="C357" s="8"/>
      <c r="D357" s="8"/>
      <c r="E357" s="8"/>
      <c r="F357" s="8"/>
      <c r="G357" s="4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</row>
    <row r="358" spans="1:61">
      <c r="A358" s="8"/>
      <c r="B358" s="8"/>
      <c r="C358" s="8"/>
      <c r="D358" s="8"/>
      <c r="E358" s="8"/>
      <c r="F358" s="8"/>
      <c r="G358" s="4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</row>
    <row r="359" spans="1:61">
      <c r="A359" s="8"/>
      <c r="B359" s="8"/>
      <c r="C359" s="8"/>
      <c r="D359" s="8"/>
      <c r="E359" s="8"/>
      <c r="F359" s="8"/>
      <c r="G359" s="4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</row>
    <row r="360" spans="1:61">
      <c r="A360" s="8"/>
      <c r="B360" s="8"/>
      <c r="C360" s="8"/>
      <c r="D360" s="8"/>
      <c r="E360" s="8"/>
      <c r="F360" s="8"/>
      <c r="G360" s="4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</row>
    <row r="361" spans="1:61">
      <c r="A361" s="8"/>
      <c r="B361" s="8"/>
      <c r="C361" s="8"/>
      <c r="D361" s="8"/>
      <c r="E361" s="8"/>
      <c r="F361" s="8"/>
      <c r="G361" s="4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</row>
    <row r="362" spans="1:61">
      <c r="A362" s="8"/>
      <c r="B362" s="8"/>
      <c r="C362" s="8"/>
      <c r="D362" s="8"/>
      <c r="E362" s="8"/>
      <c r="F362" s="8"/>
      <c r="G362" s="4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</row>
    <row r="363" spans="1:61">
      <c r="A363" s="8"/>
      <c r="B363" s="8"/>
      <c r="C363" s="8"/>
      <c r="D363" s="8"/>
      <c r="E363" s="8"/>
      <c r="F363" s="8"/>
      <c r="G363" s="4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</row>
    <row r="364" spans="1:61">
      <c r="A364" s="8"/>
      <c r="B364" s="8"/>
      <c r="C364" s="8"/>
      <c r="D364" s="8"/>
      <c r="E364" s="8"/>
      <c r="F364" s="8"/>
      <c r="G364" s="4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</row>
    <row r="365" spans="1:61">
      <c r="A365" s="8"/>
      <c r="B365" s="8"/>
      <c r="C365" s="8"/>
      <c r="D365" s="8"/>
      <c r="E365" s="8"/>
      <c r="F365" s="8"/>
      <c r="G365" s="4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</row>
    <row r="366" spans="1:61">
      <c r="A366" s="8"/>
      <c r="B366" s="8"/>
      <c r="C366" s="8"/>
      <c r="D366" s="8"/>
      <c r="E366" s="8"/>
      <c r="F366" s="8"/>
      <c r="G366" s="4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</row>
    <row r="367" spans="1:61">
      <c r="A367" s="8"/>
      <c r="B367" s="8"/>
      <c r="C367" s="8"/>
      <c r="D367" s="8"/>
      <c r="E367" s="8"/>
      <c r="F367" s="8"/>
      <c r="G367" s="4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</row>
    <row r="368" spans="1:61">
      <c r="A368" s="8"/>
      <c r="B368" s="8"/>
      <c r="C368" s="8"/>
      <c r="D368" s="8"/>
      <c r="E368" s="8"/>
      <c r="F368" s="8"/>
      <c r="G368" s="4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</row>
    <row r="369" spans="1:61">
      <c r="A369" s="8"/>
      <c r="B369" s="8"/>
      <c r="C369" s="8"/>
      <c r="D369" s="8"/>
      <c r="E369" s="8"/>
      <c r="F369" s="8"/>
      <c r="G369" s="4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</row>
    <row r="370" spans="1:61">
      <c r="A370" s="8"/>
      <c r="B370" s="8"/>
      <c r="C370" s="8"/>
      <c r="D370" s="8"/>
      <c r="E370" s="8"/>
      <c r="F370" s="8"/>
      <c r="G370" s="4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</row>
    <row r="371" spans="1:61">
      <c r="A371" s="8"/>
      <c r="B371" s="8"/>
      <c r="C371" s="8"/>
      <c r="D371" s="8"/>
      <c r="E371" s="8"/>
      <c r="F371" s="8"/>
      <c r="G371" s="4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</row>
    <row r="372" spans="1:61">
      <c r="A372" s="8"/>
      <c r="B372" s="8"/>
      <c r="C372" s="8"/>
      <c r="D372" s="8"/>
      <c r="E372" s="8"/>
      <c r="F372" s="8"/>
      <c r="G372" s="4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</row>
    <row r="373" spans="1:61">
      <c r="A373" s="8"/>
      <c r="B373" s="8"/>
      <c r="C373" s="8"/>
      <c r="D373" s="8"/>
      <c r="E373" s="8"/>
      <c r="F373" s="8"/>
      <c r="G373" s="4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</row>
    <row r="374" spans="1:61">
      <c r="A374" s="8"/>
      <c r="B374" s="8"/>
      <c r="C374" s="8"/>
      <c r="D374" s="8"/>
      <c r="E374" s="8"/>
      <c r="F374" s="8"/>
      <c r="G374" s="4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  <c r="AM374" s="8"/>
      <c r="AN374" s="8"/>
      <c r="AO374" s="8"/>
      <c r="AP374" s="8"/>
      <c r="AQ374" s="8"/>
      <c r="AR374" s="8"/>
      <c r="AS374" s="8"/>
      <c r="AT374" s="8"/>
      <c r="AU374" s="8"/>
      <c r="AV374" s="8"/>
      <c r="AW374" s="8"/>
      <c r="AX374" s="8"/>
      <c r="AY374" s="8"/>
      <c r="AZ374" s="8"/>
      <c r="BA374" s="8"/>
      <c r="BB374" s="8"/>
      <c r="BC374" s="8"/>
      <c r="BD374" s="8"/>
      <c r="BE374" s="8"/>
      <c r="BF374" s="8"/>
      <c r="BG374" s="8"/>
      <c r="BH374" s="8"/>
      <c r="BI374" s="8"/>
    </row>
    <row r="375" spans="1:61">
      <c r="A375" s="8"/>
      <c r="B375" s="8"/>
      <c r="C375" s="8"/>
      <c r="D375" s="8"/>
      <c r="E375" s="8"/>
      <c r="F375" s="8"/>
      <c r="G375" s="4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  <c r="AM375" s="8"/>
      <c r="AN375" s="8"/>
      <c r="AO375" s="8"/>
      <c r="AP375" s="8"/>
      <c r="AQ375" s="8"/>
      <c r="AR375" s="8"/>
      <c r="AS375" s="8"/>
      <c r="AT375" s="8"/>
      <c r="AU375" s="8"/>
      <c r="AV375" s="8"/>
      <c r="AW375" s="8"/>
      <c r="AX375" s="8"/>
      <c r="AY375" s="8"/>
      <c r="AZ375" s="8"/>
      <c r="BA375" s="8"/>
      <c r="BB375" s="8"/>
      <c r="BC375" s="8"/>
      <c r="BD375" s="8"/>
      <c r="BE375" s="8"/>
      <c r="BF375" s="8"/>
      <c r="BG375" s="8"/>
      <c r="BH375" s="8"/>
      <c r="BI375" s="8"/>
    </row>
    <row r="376" spans="1:61">
      <c r="A376" s="8"/>
      <c r="B376" s="8"/>
      <c r="C376" s="8"/>
      <c r="D376" s="8"/>
      <c r="E376" s="8"/>
      <c r="F376" s="8"/>
      <c r="G376" s="4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  <c r="AM376" s="8"/>
      <c r="AN376" s="8"/>
      <c r="AO376" s="8"/>
      <c r="AP376" s="8"/>
      <c r="AQ376" s="8"/>
      <c r="AR376" s="8"/>
      <c r="AS376" s="8"/>
      <c r="AT376" s="8"/>
      <c r="AU376" s="8"/>
      <c r="AV376" s="8"/>
      <c r="AW376" s="8"/>
      <c r="AX376" s="8"/>
      <c r="AY376" s="8"/>
      <c r="AZ376" s="8"/>
      <c r="BA376" s="8"/>
      <c r="BB376" s="8"/>
      <c r="BC376" s="8"/>
      <c r="BD376" s="8"/>
      <c r="BE376" s="8"/>
      <c r="BF376" s="8"/>
      <c r="BG376" s="8"/>
      <c r="BH376" s="8"/>
      <c r="BI376" s="8"/>
    </row>
    <row r="377" spans="1:61">
      <c r="A377" s="8"/>
      <c r="B377" s="8"/>
      <c r="C377" s="8"/>
      <c r="D377" s="8"/>
      <c r="E377" s="8"/>
      <c r="F377" s="8"/>
      <c r="G377" s="4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  <c r="AM377" s="8"/>
      <c r="AN377" s="8"/>
      <c r="AO377" s="8"/>
      <c r="AP377" s="8"/>
      <c r="AQ377" s="8"/>
      <c r="AR377" s="8"/>
      <c r="AS377" s="8"/>
      <c r="AT377" s="8"/>
      <c r="AU377" s="8"/>
      <c r="AV377" s="8"/>
      <c r="AW377" s="8"/>
      <c r="AX377" s="8"/>
      <c r="AY377" s="8"/>
      <c r="AZ377" s="8"/>
      <c r="BA377" s="8"/>
      <c r="BB377" s="8"/>
      <c r="BC377" s="8"/>
      <c r="BD377" s="8"/>
      <c r="BE377" s="8"/>
      <c r="BF377" s="8"/>
      <c r="BG377" s="8"/>
      <c r="BH377" s="8"/>
      <c r="BI377" s="8"/>
    </row>
    <row r="378" spans="1:61">
      <c r="A378" s="8"/>
      <c r="B378" s="8"/>
      <c r="C378" s="8"/>
      <c r="D378" s="8"/>
      <c r="E378" s="8"/>
      <c r="F378" s="8"/>
      <c r="G378" s="4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  <c r="AM378" s="8"/>
      <c r="AN378" s="8"/>
      <c r="AO378" s="8"/>
      <c r="AP378" s="8"/>
      <c r="AQ378" s="8"/>
      <c r="AR378" s="8"/>
      <c r="AS378" s="8"/>
      <c r="AT378" s="8"/>
      <c r="AU378" s="8"/>
      <c r="AV378" s="8"/>
      <c r="AW378" s="8"/>
      <c r="AX378" s="8"/>
      <c r="AY378" s="8"/>
      <c r="AZ378" s="8"/>
      <c r="BA378" s="8"/>
      <c r="BB378" s="8"/>
      <c r="BC378" s="8"/>
      <c r="BD378" s="8"/>
      <c r="BE378" s="8"/>
      <c r="BF378" s="8"/>
      <c r="BG378" s="8"/>
      <c r="BH378" s="8"/>
      <c r="BI378" s="8"/>
    </row>
    <row r="379" spans="1:61">
      <c r="A379" s="8"/>
      <c r="B379" s="8"/>
      <c r="C379" s="8"/>
      <c r="D379" s="8"/>
      <c r="E379" s="8"/>
      <c r="F379" s="8"/>
      <c r="G379" s="4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8"/>
      <c r="AM379" s="8"/>
      <c r="AN379" s="8"/>
      <c r="AO379" s="8"/>
      <c r="AP379" s="8"/>
      <c r="AQ379" s="8"/>
      <c r="AR379" s="8"/>
      <c r="AS379" s="8"/>
      <c r="AT379" s="8"/>
      <c r="AU379" s="8"/>
      <c r="AV379" s="8"/>
      <c r="AW379" s="8"/>
      <c r="AX379" s="8"/>
      <c r="AY379" s="8"/>
      <c r="AZ379" s="8"/>
      <c r="BA379" s="8"/>
      <c r="BB379" s="8"/>
      <c r="BC379" s="8"/>
      <c r="BD379" s="8"/>
      <c r="BE379" s="8"/>
      <c r="BF379" s="8"/>
      <c r="BG379" s="8"/>
      <c r="BH379" s="8"/>
      <c r="BI379" s="8"/>
    </row>
    <row r="380" spans="1:61">
      <c r="A380" s="8"/>
      <c r="B380" s="8"/>
      <c r="C380" s="8"/>
      <c r="D380" s="8"/>
      <c r="E380" s="8"/>
      <c r="F380" s="8"/>
      <c r="G380" s="4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  <c r="AM380" s="8"/>
      <c r="AN380" s="8"/>
      <c r="AO380" s="8"/>
      <c r="AP380" s="8"/>
      <c r="AQ380" s="8"/>
      <c r="AR380" s="8"/>
      <c r="AS380" s="8"/>
      <c r="AT380" s="8"/>
      <c r="AU380" s="8"/>
      <c r="AV380" s="8"/>
      <c r="AW380" s="8"/>
      <c r="AX380" s="8"/>
      <c r="AY380" s="8"/>
      <c r="AZ380" s="8"/>
      <c r="BA380" s="8"/>
      <c r="BB380" s="8"/>
      <c r="BC380" s="8"/>
      <c r="BD380" s="8"/>
      <c r="BE380" s="8"/>
      <c r="BF380" s="8"/>
      <c r="BG380" s="8"/>
      <c r="BH380" s="8"/>
      <c r="BI380" s="8"/>
    </row>
    <row r="381" spans="1:61">
      <c r="A381" s="8"/>
      <c r="B381" s="8"/>
      <c r="C381" s="8"/>
      <c r="D381" s="8"/>
      <c r="E381" s="8"/>
      <c r="F381" s="8"/>
      <c r="G381" s="4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  <c r="AM381" s="8"/>
      <c r="AN381" s="8"/>
      <c r="AO381" s="8"/>
      <c r="AP381" s="8"/>
      <c r="AQ381" s="8"/>
      <c r="AR381" s="8"/>
      <c r="AS381" s="8"/>
      <c r="AT381" s="8"/>
      <c r="AU381" s="8"/>
      <c r="AV381" s="8"/>
      <c r="AW381" s="8"/>
      <c r="AX381" s="8"/>
      <c r="AY381" s="8"/>
      <c r="AZ381" s="8"/>
      <c r="BA381" s="8"/>
      <c r="BB381" s="8"/>
      <c r="BC381" s="8"/>
      <c r="BD381" s="8"/>
      <c r="BE381" s="8"/>
      <c r="BF381" s="8"/>
      <c r="BG381" s="8"/>
      <c r="BH381" s="8"/>
      <c r="BI381" s="8"/>
    </row>
    <row r="382" spans="1:61">
      <c r="A382" s="8"/>
      <c r="B382" s="8"/>
      <c r="C382" s="8"/>
      <c r="D382" s="8"/>
      <c r="E382" s="8"/>
      <c r="F382" s="8"/>
      <c r="G382" s="4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8"/>
      <c r="AM382" s="8"/>
      <c r="AN382" s="8"/>
      <c r="AO382" s="8"/>
      <c r="AP382" s="8"/>
      <c r="AQ382" s="8"/>
      <c r="AR382" s="8"/>
      <c r="AS382" s="8"/>
      <c r="AT382" s="8"/>
      <c r="AU382" s="8"/>
      <c r="AV382" s="8"/>
      <c r="AW382" s="8"/>
      <c r="AX382" s="8"/>
      <c r="AY382" s="8"/>
      <c r="AZ382" s="8"/>
      <c r="BA382" s="8"/>
      <c r="BB382" s="8"/>
      <c r="BC382" s="8"/>
      <c r="BD382" s="8"/>
      <c r="BE382" s="8"/>
      <c r="BF382" s="8"/>
      <c r="BG382" s="8"/>
      <c r="BH382" s="8"/>
      <c r="BI382" s="8"/>
    </row>
    <row r="383" spans="1:61">
      <c r="A383" s="8"/>
      <c r="B383" s="8"/>
      <c r="C383" s="8"/>
      <c r="D383" s="8"/>
      <c r="E383" s="8"/>
      <c r="F383" s="8"/>
      <c r="G383" s="4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8"/>
      <c r="AM383" s="8"/>
      <c r="AN383" s="8"/>
      <c r="AO383" s="8"/>
      <c r="AP383" s="8"/>
      <c r="AQ383" s="8"/>
      <c r="AR383" s="8"/>
      <c r="AS383" s="8"/>
      <c r="AT383" s="8"/>
      <c r="AU383" s="8"/>
      <c r="AV383" s="8"/>
      <c r="AW383" s="8"/>
      <c r="AX383" s="8"/>
      <c r="AY383" s="8"/>
      <c r="AZ383" s="8"/>
      <c r="BA383" s="8"/>
      <c r="BB383" s="8"/>
      <c r="BC383" s="8"/>
      <c r="BD383" s="8"/>
      <c r="BE383" s="8"/>
      <c r="BF383" s="8"/>
      <c r="BG383" s="8"/>
      <c r="BH383" s="8"/>
      <c r="BI383" s="8"/>
    </row>
    <row r="384" spans="1:61">
      <c r="A384" s="8"/>
      <c r="B384" s="8"/>
      <c r="C384" s="8"/>
      <c r="D384" s="8"/>
      <c r="E384" s="8"/>
      <c r="F384" s="8"/>
      <c r="G384" s="4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8"/>
      <c r="AM384" s="8"/>
      <c r="AN384" s="8"/>
      <c r="AO384" s="8"/>
      <c r="AP384" s="8"/>
      <c r="AQ384" s="8"/>
      <c r="AR384" s="8"/>
      <c r="AS384" s="8"/>
      <c r="AT384" s="8"/>
      <c r="AU384" s="8"/>
      <c r="AV384" s="8"/>
      <c r="AW384" s="8"/>
      <c r="AX384" s="8"/>
      <c r="AY384" s="8"/>
      <c r="AZ384" s="8"/>
      <c r="BA384" s="8"/>
      <c r="BB384" s="8"/>
      <c r="BC384" s="8"/>
      <c r="BD384" s="8"/>
      <c r="BE384" s="8"/>
      <c r="BF384" s="8"/>
      <c r="BG384" s="8"/>
      <c r="BH384" s="8"/>
      <c r="BI384" s="8"/>
    </row>
    <row r="385" spans="1:61">
      <c r="A385" s="8"/>
      <c r="B385" s="8"/>
      <c r="C385" s="8"/>
      <c r="D385" s="8"/>
      <c r="E385" s="8"/>
      <c r="F385" s="8"/>
      <c r="G385" s="4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8"/>
      <c r="AM385" s="8"/>
      <c r="AN385" s="8"/>
      <c r="AO385" s="8"/>
      <c r="AP385" s="8"/>
      <c r="AQ385" s="8"/>
      <c r="AR385" s="8"/>
      <c r="AS385" s="8"/>
      <c r="AT385" s="8"/>
      <c r="AU385" s="8"/>
      <c r="AV385" s="8"/>
      <c r="AW385" s="8"/>
      <c r="AX385" s="8"/>
      <c r="AY385" s="8"/>
      <c r="AZ385" s="8"/>
      <c r="BA385" s="8"/>
      <c r="BB385" s="8"/>
      <c r="BC385" s="8"/>
      <c r="BD385" s="8"/>
      <c r="BE385" s="8"/>
      <c r="BF385" s="8"/>
      <c r="BG385" s="8"/>
      <c r="BH385" s="8"/>
      <c r="BI385" s="8"/>
    </row>
    <row r="386" spans="1:61">
      <c r="A386" s="8"/>
      <c r="B386" s="8"/>
      <c r="C386" s="8"/>
      <c r="D386" s="8"/>
      <c r="E386" s="8"/>
      <c r="F386" s="8"/>
      <c r="G386" s="4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8"/>
      <c r="AM386" s="8"/>
      <c r="AN386" s="8"/>
      <c r="AO386" s="8"/>
      <c r="AP386" s="8"/>
      <c r="AQ386" s="8"/>
      <c r="AR386" s="8"/>
      <c r="AS386" s="8"/>
      <c r="AT386" s="8"/>
      <c r="AU386" s="8"/>
      <c r="AV386" s="8"/>
      <c r="AW386" s="8"/>
      <c r="AX386" s="8"/>
      <c r="AY386" s="8"/>
      <c r="AZ386" s="8"/>
      <c r="BA386" s="8"/>
      <c r="BB386" s="8"/>
      <c r="BC386" s="8"/>
      <c r="BD386" s="8"/>
      <c r="BE386" s="8"/>
      <c r="BF386" s="8"/>
      <c r="BG386" s="8"/>
      <c r="BH386" s="8"/>
      <c r="BI386" s="8"/>
    </row>
    <row r="387" spans="1:61">
      <c r="A387" s="8"/>
      <c r="B387" s="8"/>
      <c r="C387" s="8"/>
      <c r="D387" s="8"/>
      <c r="E387" s="8"/>
      <c r="F387" s="8"/>
      <c r="G387" s="4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8"/>
      <c r="AM387" s="8"/>
      <c r="AN387" s="8"/>
      <c r="AO387" s="8"/>
      <c r="AP387" s="8"/>
      <c r="AQ387" s="8"/>
      <c r="AR387" s="8"/>
      <c r="AS387" s="8"/>
      <c r="AT387" s="8"/>
      <c r="AU387" s="8"/>
      <c r="AV387" s="8"/>
      <c r="AW387" s="8"/>
      <c r="AX387" s="8"/>
      <c r="AY387" s="8"/>
      <c r="AZ387" s="8"/>
      <c r="BA387" s="8"/>
      <c r="BB387" s="8"/>
      <c r="BC387" s="8"/>
      <c r="BD387" s="8"/>
      <c r="BE387" s="8"/>
      <c r="BF387" s="8"/>
      <c r="BG387" s="8"/>
      <c r="BH387" s="8"/>
      <c r="BI387" s="8"/>
    </row>
    <row r="388" spans="1:61">
      <c r="A388" s="8"/>
      <c r="B388" s="8"/>
      <c r="C388" s="8"/>
      <c r="D388" s="8"/>
      <c r="E388" s="8"/>
      <c r="F388" s="8"/>
      <c r="G388" s="4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8"/>
      <c r="AM388" s="8"/>
      <c r="AN388" s="8"/>
      <c r="AO388" s="8"/>
      <c r="AP388" s="8"/>
      <c r="AQ388" s="8"/>
      <c r="AR388" s="8"/>
      <c r="AS388" s="8"/>
      <c r="AT388" s="8"/>
      <c r="AU388" s="8"/>
      <c r="AV388" s="8"/>
      <c r="AW388" s="8"/>
      <c r="AX388" s="8"/>
      <c r="AY388" s="8"/>
      <c r="AZ388" s="8"/>
      <c r="BA388" s="8"/>
      <c r="BB388" s="8"/>
      <c r="BC388" s="8"/>
      <c r="BD388" s="8"/>
      <c r="BE388" s="8"/>
      <c r="BF388" s="8"/>
      <c r="BG388" s="8"/>
      <c r="BH388" s="8"/>
      <c r="BI388" s="8"/>
    </row>
    <row r="389" spans="1:61">
      <c r="A389" s="8"/>
      <c r="B389" s="8"/>
      <c r="C389" s="8"/>
      <c r="D389" s="8"/>
      <c r="E389" s="8"/>
      <c r="F389" s="8"/>
      <c r="G389" s="4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  <c r="AM389" s="8"/>
      <c r="AN389" s="8"/>
      <c r="AO389" s="8"/>
      <c r="AP389" s="8"/>
      <c r="AQ389" s="8"/>
      <c r="AR389" s="8"/>
      <c r="AS389" s="8"/>
      <c r="AT389" s="8"/>
      <c r="AU389" s="8"/>
      <c r="AV389" s="8"/>
      <c r="AW389" s="8"/>
      <c r="AX389" s="8"/>
      <c r="AY389" s="8"/>
      <c r="AZ389" s="8"/>
      <c r="BA389" s="8"/>
      <c r="BB389" s="8"/>
      <c r="BC389" s="8"/>
      <c r="BD389" s="8"/>
      <c r="BE389" s="8"/>
      <c r="BF389" s="8"/>
      <c r="BG389" s="8"/>
      <c r="BH389" s="8"/>
      <c r="BI389" s="8"/>
    </row>
    <row r="390" spans="1:61">
      <c r="A390" s="8"/>
      <c r="B390" s="8"/>
      <c r="C390" s="8"/>
      <c r="D390" s="8"/>
      <c r="E390" s="8"/>
      <c r="F390" s="8"/>
      <c r="G390" s="4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  <c r="AM390" s="8"/>
      <c r="AN390" s="8"/>
      <c r="AO390" s="8"/>
      <c r="AP390" s="8"/>
      <c r="AQ390" s="8"/>
      <c r="AR390" s="8"/>
      <c r="AS390" s="8"/>
      <c r="AT390" s="8"/>
      <c r="AU390" s="8"/>
      <c r="AV390" s="8"/>
      <c r="AW390" s="8"/>
      <c r="AX390" s="8"/>
      <c r="AY390" s="8"/>
      <c r="AZ390" s="8"/>
      <c r="BA390" s="8"/>
      <c r="BB390" s="8"/>
      <c r="BC390" s="8"/>
      <c r="BD390" s="8"/>
      <c r="BE390" s="8"/>
      <c r="BF390" s="8"/>
      <c r="BG390" s="8"/>
      <c r="BH390" s="8"/>
      <c r="BI390" s="8"/>
    </row>
    <row r="391" spans="1:61">
      <c r="A391" s="8"/>
      <c r="B391" s="8"/>
      <c r="C391" s="8"/>
      <c r="D391" s="8"/>
      <c r="E391" s="8"/>
      <c r="F391" s="8"/>
      <c r="G391" s="4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8"/>
      <c r="AM391" s="8"/>
      <c r="AN391" s="8"/>
      <c r="AO391" s="8"/>
      <c r="AP391" s="8"/>
      <c r="AQ391" s="8"/>
      <c r="AR391" s="8"/>
      <c r="AS391" s="8"/>
      <c r="AT391" s="8"/>
      <c r="AU391" s="8"/>
      <c r="AV391" s="8"/>
      <c r="AW391" s="8"/>
      <c r="AX391" s="8"/>
      <c r="AY391" s="8"/>
      <c r="AZ391" s="8"/>
      <c r="BA391" s="8"/>
      <c r="BB391" s="8"/>
      <c r="BC391" s="8"/>
      <c r="BD391" s="8"/>
      <c r="BE391" s="8"/>
      <c r="BF391" s="8"/>
      <c r="BG391" s="8"/>
      <c r="BH391" s="8"/>
      <c r="BI391" s="8"/>
    </row>
    <row r="392" spans="1:61">
      <c r="A392" s="8"/>
      <c r="B392" s="8"/>
      <c r="C392" s="8"/>
      <c r="D392" s="8"/>
      <c r="E392" s="8"/>
      <c r="F392" s="8"/>
      <c r="G392" s="4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  <c r="AM392" s="8"/>
      <c r="AN392" s="8"/>
      <c r="AO392" s="8"/>
      <c r="AP392" s="8"/>
      <c r="AQ392" s="8"/>
      <c r="AR392" s="8"/>
      <c r="AS392" s="8"/>
      <c r="AT392" s="8"/>
      <c r="AU392" s="8"/>
      <c r="AV392" s="8"/>
      <c r="AW392" s="8"/>
      <c r="AX392" s="8"/>
      <c r="AY392" s="8"/>
      <c r="AZ392" s="8"/>
      <c r="BA392" s="8"/>
      <c r="BB392" s="8"/>
      <c r="BC392" s="8"/>
      <c r="BD392" s="8"/>
      <c r="BE392" s="8"/>
      <c r="BF392" s="8"/>
      <c r="BG392" s="8"/>
      <c r="BH392" s="8"/>
      <c r="BI392" s="8"/>
    </row>
    <row r="393" spans="1:61">
      <c r="A393" s="8"/>
      <c r="B393" s="8"/>
      <c r="C393" s="8"/>
      <c r="D393" s="8"/>
      <c r="E393" s="8"/>
      <c r="F393" s="8"/>
      <c r="G393" s="4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/>
      <c r="AM393" s="8"/>
      <c r="AN393" s="8"/>
      <c r="AO393" s="8"/>
      <c r="AP393" s="8"/>
      <c r="AQ393" s="8"/>
      <c r="AR393" s="8"/>
      <c r="AS393" s="8"/>
      <c r="AT393" s="8"/>
      <c r="AU393" s="8"/>
      <c r="AV393" s="8"/>
      <c r="AW393" s="8"/>
      <c r="AX393" s="8"/>
      <c r="AY393" s="8"/>
      <c r="AZ393" s="8"/>
      <c r="BA393" s="8"/>
      <c r="BB393" s="8"/>
      <c r="BC393" s="8"/>
      <c r="BD393" s="8"/>
      <c r="BE393" s="8"/>
      <c r="BF393" s="8"/>
      <c r="BG393" s="8"/>
      <c r="BH393" s="8"/>
      <c r="BI393" s="8"/>
    </row>
    <row r="394" spans="1:61">
      <c r="A394" s="8"/>
      <c r="B394" s="8"/>
      <c r="C394" s="8"/>
      <c r="D394" s="8"/>
      <c r="E394" s="8"/>
      <c r="F394" s="8"/>
      <c r="G394" s="4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/>
      <c r="AM394" s="8"/>
      <c r="AN394" s="8"/>
      <c r="AO394" s="8"/>
      <c r="AP394" s="8"/>
      <c r="AQ394" s="8"/>
      <c r="AR394" s="8"/>
      <c r="AS394" s="8"/>
      <c r="AT394" s="8"/>
      <c r="AU394" s="8"/>
      <c r="AV394" s="8"/>
      <c r="AW394" s="8"/>
      <c r="AX394" s="8"/>
      <c r="AY394" s="8"/>
      <c r="AZ394" s="8"/>
      <c r="BA394" s="8"/>
      <c r="BB394" s="8"/>
      <c r="BC394" s="8"/>
      <c r="BD394" s="8"/>
      <c r="BE394" s="8"/>
      <c r="BF394" s="8"/>
      <c r="BG394" s="8"/>
      <c r="BH394" s="8"/>
      <c r="BI394" s="8"/>
    </row>
    <row r="395" spans="1:61">
      <c r="A395" s="8"/>
      <c r="B395" s="8"/>
      <c r="C395" s="8"/>
      <c r="D395" s="8"/>
      <c r="E395" s="8"/>
      <c r="F395" s="8"/>
      <c r="G395" s="4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  <c r="AM395" s="8"/>
      <c r="AN395" s="8"/>
      <c r="AO395" s="8"/>
      <c r="AP395" s="8"/>
      <c r="AQ395" s="8"/>
      <c r="AR395" s="8"/>
      <c r="AS395" s="8"/>
      <c r="AT395" s="8"/>
      <c r="AU395" s="8"/>
      <c r="AV395" s="8"/>
      <c r="AW395" s="8"/>
      <c r="AX395" s="8"/>
      <c r="AY395" s="8"/>
      <c r="AZ395" s="8"/>
      <c r="BA395" s="8"/>
      <c r="BB395" s="8"/>
      <c r="BC395" s="8"/>
      <c r="BD395" s="8"/>
      <c r="BE395" s="8"/>
      <c r="BF395" s="8"/>
      <c r="BG395" s="8"/>
      <c r="BH395" s="8"/>
      <c r="BI395" s="8"/>
    </row>
    <row r="396" spans="1:61">
      <c r="A396" s="8"/>
      <c r="B396" s="8"/>
      <c r="C396" s="8"/>
      <c r="D396" s="8"/>
      <c r="E396" s="8"/>
      <c r="F396" s="8"/>
      <c r="G396" s="4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  <c r="AM396" s="8"/>
      <c r="AN396" s="8"/>
      <c r="AO396" s="8"/>
      <c r="AP396" s="8"/>
      <c r="AQ396" s="8"/>
      <c r="AR396" s="8"/>
      <c r="AS396" s="8"/>
      <c r="AT396" s="8"/>
      <c r="AU396" s="8"/>
      <c r="AV396" s="8"/>
      <c r="AW396" s="8"/>
      <c r="AX396" s="8"/>
      <c r="AY396" s="8"/>
      <c r="AZ396" s="8"/>
      <c r="BA396" s="8"/>
      <c r="BB396" s="8"/>
      <c r="BC396" s="8"/>
      <c r="BD396" s="8"/>
      <c r="BE396" s="8"/>
      <c r="BF396" s="8"/>
      <c r="BG396" s="8"/>
      <c r="BH396" s="8"/>
      <c r="BI396" s="8"/>
    </row>
    <row r="397" spans="1:61">
      <c r="A397" s="8"/>
      <c r="B397" s="8"/>
      <c r="C397" s="8"/>
      <c r="D397" s="8"/>
      <c r="E397" s="8"/>
      <c r="F397" s="8"/>
      <c r="G397" s="4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  <c r="AM397" s="8"/>
      <c r="AN397" s="8"/>
      <c r="AO397" s="8"/>
      <c r="AP397" s="8"/>
      <c r="AQ397" s="8"/>
      <c r="AR397" s="8"/>
      <c r="AS397" s="8"/>
      <c r="AT397" s="8"/>
      <c r="AU397" s="8"/>
      <c r="AV397" s="8"/>
      <c r="AW397" s="8"/>
      <c r="AX397" s="8"/>
      <c r="AY397" s="8"/>
      <c r="AZ397" s="8"/>
      <c r="BA397" s="8"/>
      <c r="BB397" s="8"/>
      <c r="BC397" s="8"/>
      <c r="BD397" s="8"/>
      <c r="BE397" s="8"/>
      <c r="BF397" s="8"/>
      <c r="BG397" s="8"/>
      <c r="BH397" s="8"/>
      <c r="BI397" s="8"/>
    </row>
    <row r="398" spans="1:61">
      <c r="A398" s="8"/>
      <c r="B398" s="8"/>
      <c r="C398" s="8"/>
      <c r="D398" s="8"/>
      <c r="E398" s="8"/>
      <c r="F398" s="8"/>
      <c r="G398" s="4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8"/>
      <c r="AM398" s="8"/>
      <c r="AN398" s="8"/>
      <c r="AO398" s="8"/>
      <c r="AP398" s="8"/>
      <c r="AQ398" s="8"/>
      <c r="AR398" s="8"/>
      <c r="AS398" s="8"/>
      <c r="AT398" s="8"/>
      <c r="AU398" s="8"/>
      <c r="AV398" s="8"/>
      <c r="AW398" s="8"/>
      <c r="AX398" s="8"/>
      <c r="AY398" s="8"/>
      <c r="AZ398" s="8"/>
      <c r="BA398" s="8"/>
      <c r="BB398" s="8"/>
      <c r="BC398" s="8"/>
      <c r="BD398" s="8"/>
      <c r="BE398" s="8"/>
      <c r="BF398" s="8"/>
      <c r="BG398" s="8"/>
      <c r="BH398" s="8"/>
      <c r="BI398" s="8"/>
    </row>
    <row r="399" spans="1:61">
      <c r="A399" s="8"/>
      <c r="B399" s="8"/>
      <c r="C399" s="8"/>
      <c r="D399" s="8"/>
      <c r="E399" s="8"/>
      <c r="F399" s="8"/>
      <c r="G399" s="4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8"/>
      <c r="AM399" s="8"/>
      <c r="AN399" s="8"/>
      <c r="AO399" s="8"/>
      <c r="AP399" s="8"/>
      <c r="AQ399" s="8"/>
      <c r="AR399" s="8"/>
      <c r="AS399" s="8"/>
      <c r="AT399" s="8"/>
      <c r="AU399" s="8"/>
      <c r="AV399" s="8"/>
      <c r="AW399" s="8"/>
      <c r="AX399" s="8"/>
      <c r="AY399" s="8"/>
      <c r="AZ399" s="8"/>
      <c r="BA399" s="8"/>
      <c r="BB399" s="8"/>
      <c r="BC399" s="8"/>
      <c r="BD399" s="8"/>
      <c r="BE399" s="8"/>
      <c r="BF399" s="8"/>
      <c r="BG399" s="8"/>
      <c r="BH399" s="8"/>
      <c r="BI399" s="8"/>
    </row>
    <row r="400" spans="1:61">
      <c r="A400" s="8"/>
      <c r="B400" s="8"/>
      <c r="C400" s="8"/>
      <c r="D400" s="8"/>
      <c r="E400" s="8"/>
      <c r="F400" s="8"/>
      <c r="G400" s="4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8"/>
      <c r="AM400" s="8"/>
      <c r="AN400" s="8"/>
      <c r="AO400" s="8"/>
      <c r="AP400" s="8"/>
      <c r="AQ400" s="8"/>
      <c r="AR400" s="8"/>
      <c r="AS400" s="8"/>
      <c r="AT400" s="8"/>
      <c r="AU400" s="8"/>
      <c r="AV400" s="8"/>
      <c r="AW400" s="8"/>
      <c r="AX400" s="8"/>
      <c r="AY400" s="8"/>
      <c r="AZ400" s="8"/>
      <c r="BA400" s="8"/>
      <c r="BB400" s="8"/>
      <c r="BC400" s="8"/>
      <c r="BD400" s="8"/>
      <c r="BE400" s="8"/>
      <c r="BF400" s="8"/>
      <c r="BG400" s="8"/>
      <c r="BH400" s="8"/>
      <c r="BI400" s="8"/>
    </row>
    <row r="401" spans="1:61">
      <c r="A401" s="8"/>
      <c r="B401" s="8"/>
      <c r="C401" s="8"/>
      <c r="D401" s="8"/>
      <c r="E401" s="8"/>
      <c r="F401" s="8"/>
      <c r="G401" s="4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8"/>
      <c r="AM401" s="8"/>
      <c r="AN401" s="8"/>
      <c r="AO401" s="8"/>
      <c r="AP401" s="8"/>
      <c r="AQ401" s="8"/>
      <c r="AR401" s="8"/>
      <c r="AS401" s="8"/>
      <c r="AT401" s="8"/>
      <c r="AU401" s="8"/>
      <c r="AV401" s="8"/>
      <c r="AW401" s="8"/>
      <c r="AX401" s="8"/>
      <c r="AY401" s="8"/>
      <c r="AZ401" s="8"/>
      <c r="BA401" s="8"/>
      <c r="BB401" s="8"/>
      <c r="BC401" s="8"/>
      <c r="BD401" s="8"/>
      <c r="BE401" s="8"/>
      <c r="BF401" s="8"/>
      <c r="BG401" s="8"/>
      <c r="BH401" s="8"/>
      <c r="BI401" s="8"/>
    </row>
    <row r="402" spans="1:61">
      <c r="A402" s="8"/>
      <c r="B402" s="8"/>
      <c r="C402" s="8"/>
      <c r="D402" s="8"/>
      <c r="E402" s="8"/>
      <c r="F402" s="8"/>
      <c r="G402" s="4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8"/>
      <c r="AM402" s="8"/>
      <c r="AN402" s="8"/>
      <c r="AO402" s="8"/>
      <c r="AP402" s="8"/>
      <c r="AQ402" s="8"/>
      <c r="AR402" s="8"/>
      <c r="AS402" s="8"/>
      <c r="AT402" s="8"/>
      <c r="AU402" s="8"/>
      <c r="AV402" s="8"/>
      <c r="AW402" s="8"/>
      <c r="AX402" s="8"/>
      <c r="AY402" s="8"/>
      <c r="AZ402" s="8"/>
      <c r="BA402" s="8"/>
      <c r="BB402" s="8"/>
      <c r="BC402" s="8"/>
      <c r="BD402" s="8"/>
      <c r="BE402" s="8"/>
      <c r="BF402" s="8"/>
      <c r="BG402" s="8"/>
      <c r="BH402" s="8"/>
      <c r="BI402" s="8"/>
    </row>
    <row r="403" spans="1:61">
      <c r="A403" s="8"/>
      <c r="B403" s="8"/>
      <c r="C403" s="8"/>
      <c r="D403" s="8"/>
      <c r="E403" s="8"/>
      <c r="F403" s="8"/>
      <c r="G403" s="4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8"/>
      <c r="AM403" s="8"/>
      <c r="AN403" s="8"/>
      <c r="AO403" s="8"/>
      <c r="AP403" s="8"/>
      <c r="AQ403" s="8"/>
      <c r="AR403" s="8"/>
      <c r="AS403" s="8"/>
      <c r="AT403" s="8"/>
      <c r="AU403" s="8"/>
      <c r="AV403" s="8"/>
      <c r="AW403" s="8"/>
      <c r="AX403" s="8"/>
      <c r="AY403" s="8"/>
      <c r="AZ403" s="8"/>
      <c r="BA403" s="8"/>
      <c r="BB403" s="8"/>
      <c r="BC403" s="8"/>
      <c r="BD403" s="8"/>
      <c r="BE403" s="8"/>
      <c r="BF403" s="8"/>
      <c r="BG403" s="8"/>
      <c r="BH403" s="8"/>
      <c r="BI403" s="8"/>
    </row>
    <row r="404" spans="1:61">
      <c r="A404" s="8"/>
      <c r="B404" s="8"/>
      <c r="C404" s="8"/>
      <c r="D404" s="8"/>
      <c r="E404" s="8"/>
      <c r="F404" s="8"/>
      <c r="G404" s="4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8"/>
      <c r="AM404" s="8"/>
      <c r="AN404" s="8"/>
      <c r="AO404" s="8"/>
      <c r="AP404" s="8"/>
      <c r="AQ404" s="8"/>
      <c r="AR404" s="8"/>
      <c r="AS404" s="8"/>
      <c r="AT404" s="8"/>
      <c r="AU404" s="8"/>
      <c r="AV404" s="8"/>
      <c r="AW404" s="8"/>
      <c r="AX404" s="8"/>
      <c r="AY404" s="8"/>
      <c r="AZ404" s="8"/>
      <c r="BA404" s="8"/>
      <c r="BB404" s="8"/>
      <c r="BC404" s="8"/>
      <c r="BD404" s="8"/>
      <c r="BE404" s="8"/>
      <c r="BF404" s="8"/>
      <c r="BG404" s="8"/>
      <c r="BH404" s="8"/>
      <c r="BI404" s="8"/>
    </row>
    <row r="405" spans="1:61">
      <c r="A405" s="8"/>
      <c r="B405" s="8"/>
      <c r="C405" s="8"/>
      <c r="D405" s="8"/>
      <c r="E405" s="8"/>
      <c r="F405" s="8"/>
      <c r="G405" s="4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  <c r="AL405" s="8"/>
      <c r="AM405" s="8"/>
      <c r="AN405" s="8"/>
      <c r="AO405" s="8"/>
      <c r="AP405" s="8"/>
      <c r="AQ405" s="8"/>
      <c r="AR405" s="8"/>
      <c r="AS405" s="8"/>
      <c r="AT405" s="8"/>
      <c r="AU405" s="8"/>
      <c r="AV405" s="8"/>
      <c r="AW405" s="8"/>
      <c r="AX405" s="8"/>
      <c r="AY405" s="8"/>
      <c r="AZ405" s="8"/>
      <c r="BA405" s="8"/>
      <c r="BB405" s="8"/>
      <c r="BC405" s="8"/>
      <c r="BD405" s="8"/>
      <c r="BE405" s="8"/>
      <c r="BF405" s="8"/>
      <c r="BG405" s="8"/>
      <c r="BH405" s="8"/>
      <c r="BI405" s="8"/>
    </row>
  </sheetData>
  <autoFilter xmlns:etc="http://www.wps.cn/officeDocument/2017/etCustomData" ref="A2:BI405" etc:filterBottomFollowUsedRange="0">
    <extLst/>
  </autoFilter>
  <mergeCells count="1">
    <mergeCell ref="J1:K1"/>
  </mergeCells>
  <pageMargins left="0.7" right="0.7" top="0.75" bottom="0.75" header="0.3" footer="0.3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5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11.0757575757576" defaultRowHeight="15.6"/>
  <cols>
    <col min="1" max="1" width="9.68939393939394" customWidth="1"/>
    <col min="2" max="2" width="39.3863636363636" customWidth="1"/>
    <col min="3" max="3" width="10" customWidth="1"/>
    <col min="4" max="5" width="13.2272727272727" customWidth="1"/>
    <col min="6" max="6" width="10" customWidth="1"/>
    <col min="7" max="7" width="17.6136363636364" customWidth="1"/>
    <col min="8" max="22" width="10" customWidth="1"/>
  </cols>
  <sheetData>
    <row r="1" spans="1:22">
      <c r="A1" s="343" t="s">
        <v>24</v>
      </c>
      <c r="B1" s="343" t="s">
        <v>25</v>
      </c>
      <c r="C1" s="343" t="s">
        <v>26</v>
      </c>
      <c r="D1" s="344" t="s">
        <v>27</v>
      </c>
      <c r="E1" s="344" t="s">
        <v>28</v>
      </c>
      <c r="F1" s="344" t="s">
        <v>29</v>
      </c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</row>
    <row r="2" spans="1:22">
      <c r="A2" s="345" t="s">
        <v>30</v>
      </c>
      <c r="B2" s="346"/>
      <c r="C2" s="346"/>
      <c r="D2" s="347"/>
      <c r="E2" s="347"/>
      <c r="F2" s="347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</row>
    <row r="3" hidden="1" spans="1:22">
      <c r="A3" s="346">
        <v>1</v>
      </c>
      <c r="B3" s="346" t="s">
        <v>31</v>
      </c>
      <c r="C3" s="346" t="str">
        <f t="shared" ref="C3:C19" si="0">MID(B3,1,8)</f>
        <v>20240918</v>
      </c>
      <c r="D3" s="347">
        <f t="shared" ref="D3:D23" si="1">F3/E3</f>
        <v>190.729892336922</v>
      </c>
      <c r="E3" s="347">
        <v>3158</v>
      </c>
      <c r="F3" s="347">
        <v>602325</v>
      </c>
      <c r="G3" s="51"/>
      <c r="H3" s="51"/>
      <c r="I3" s="51"/>
      <c r="J3" s="51"/>
      <c r="K3" s="51"/>
      <c r="L3" s="346"/>
      <c r="M3" s="346"/>
      <c r="N3" s="346"/>
      <c r="O3" s="346"/>
      <c r="P3" s="346"/>
      <c r="Q3" s="346"/>
      <c r="R3" s="346"/>
      <c r="S3" s="346"/>
      <c r="T3" s="346"/>
      <c r="U3" s="346"/>
      <c r="V3" s="346"/>
    </row>
    <row r="4" hidden="1" spans="1:22">
      <c r="A4" s="346">
        <v>2</v>
      </c>
      <c r="B4" s="346" t="s">
        <v>32</v>
      </c>
      <c r="C4" s="346" t="str">
        <f t="shared" si="0"/>
        <v>20240722</v>
      </c>
      <c r="D4" s="347">
        <f t="shared" si="1"/>
        <v>233.229942857143</v>
      </c>
      <c r="E4" s="347">
        <v>8750</v>
      </c>
      <c r="F4" s="347">
        <v>2040762</v>
      </c>
      <c r="G4" s="51"/>
      <c r="H4" s="51"/>
      <c r="I4" s="51"/>
      <c r="J4" s="51"/>
      <c r="K4" s="51"/>
      <c r="L4" s="346"/>
      <c r="M4" s="346"/>
      <c r="N4" s="346"/>
      <c r="O4" s="346"/>
      <c r="P4" s="346"/>
      <c r="Q4" s="346"/>
      <c r="R4" s="346"/>
      <c r="S4" s="346"/>
      <c r="T4" s="346"/>
      <c r="U4" s="346"/>
      <c r="V4" s="346"/>
    </row>
    <row r="5" hidden="1" spans="1:22">
      <c r="A5" s="346">
        <v>3</v>
      </c>
      <c r="B5" s="346" t="s">
        <v>33</v>
      </c>
      <c r="C5" s="346" t="str">
        <f t="shared" si="0"/>
        <v>20240722</v>
      </c>
      <c r="D5" s="347">
        <f t="shared" si="1"/>
        <v>233.229942857143</v>
      </c>
      <c r="E5" s="347">
        <v>8750</v>
      </c>
      <c r="F5" s="347">
        <v>2040762</v>
      </c>
      <c r="G5" s="51"/>
      <c r="H5" s="51"/>
      <c r="I5" s="51"/>
      <c r="J5" s="51"/>
      <c r="K5" s="51"/>
      <c r="L5" s="346"/>
      <c r="M5" s="346"/>
      <c r="N5" s="346"/>
      <c r="O5" s="346"/>
      <c r="P5" s="346"/>
      <c r="Q5" s="346"/>
      <c r="R5" s="346"/>
      <c r="S5" s="346"/>
      <c r="T5" s="346"/>
      <c r="U5" s="346"/>
      <c r="V5" s="346"/>
    </row>
    <row r="6" hidden="1" spans="1:22">
      <c r="A6" s="346">
        <v>4</v>
      </c>
      <c r="B6" s="346" t="s">
        <v>34</v>
      </c>
      <c r="C6" s="346" t="str">
        <f t="shared" si="0"/>
        <v>20240617</v>
      </c>
      <c r="D6" s="347">
        <f t="shared" si="1"/>
        <v>435.440026382738</v>
      </c>
      <c r="E6" s="347">
        <v>10613</v>
      </c>
      <c r="F6" s="347">
        <v>4621325</v>
      </c>
      <c r="G6" s="51"/>
      <c r="H6" s="51"/>
      <c r="I6" s="51"/>
      <c r="J6" s="51"/>
      <c r="K6" s="51"/>
      <c r="L6" s="346"/>
      <c r="M6" s="346"/>
      <c r="N6" s="346"/>
      <c r="O6" s="346"/>
      <c r="P6" s="346"/>
      <c r="Q6" s="346"/>
      <c r="R6" s="346"/>
      <c r="S6" s="346"/>
      <c r="T6" s="346"/>
      <c r="U6" s="346"/>
      <c r="V6" s="346"/>
    </row>
    <row r="7" hidden="1" spans="1:22">
      <c r="A7" s="346">
        <v>5</v>
      </c>
      <c r="B7" s="346" t="s">
        <v>35</v>
      </c>
      <c r="C7" s="346" t="str">
        <f t="shared" si="0"/>
        <v>20240624</v>
      </c>
      <c r="D7" s="347">
        <f t="shared" si="1"/>
        <v>184.07998507277</v>
      </c>
      <c r="E7" s="347">
        <v>8039</v>
      </c>
      <c r="F7" s="347">
        <v>1479819</v>
      </c>
      <c r="G7" s="51"/>
      <c r="H7" s="51"/>
      <c r="I7" s="51"/>
      <c r="J7" s="51"/>
      <c r="K7" s="51"/>
      <c r="L7" s="346"/>
      <c r="M7" s="346"/>
      <c r="N7" s="346"/>
      <c r="O7" s="346"/>
      <c r="P7" s="346"/>
      <c r="Q7" s="346"/>
      <c r="R7" s="346"/>
      <c r="S7" s="346"/>
      <c r="T7" s="346"/>
      <c r="U7" s="346"/>
      <c r="V7" s="346"/>
    </row>
    <row r="8" hidden="1" spans="1:22">
      <c r="A8" s="346">
        <v>6</v>
      </c>
      <c r="B8" s="346" t="s">
        <v>36</v>
      </c>
      <c r="C8" s="346" t="str">
        <f t="shared" si="0"/>
        <v>20240624</v>
      </c>
      <c r="D8" s="347">
        <f t="shared" si="1"/>
        <v>165.849981340963</v>
      </c>
      <c r="E8" s="347">
        <v>8039</v>
      </c>
      <c r="F8" s="347">
        <v>1333268</v>
      </c>
      <c r="G8" s="51"/>
      <c r="H8" s="51"/>
      <c r="I8" s="51"/>
      <c r="J8" s="51"/>
      <c r="K8" s="51"/>
      <c r="L8" s="346"/>
      <c r="M8" s="346"/>
      <c r="N8" s="346"/>
      <c r="O8" s="346"/>
      <c r="P8" s="346"/>
      <c r="Q8" s="346"/>
      <c r="R8" s="346"/>
      <c r="S8" s="346"/>
      <c r="T8" s="346"/>
      <c r="U8" s="346"/>
      <c r="V8" s="346"/>
    </row>
    <row r="9" hidden="1" spans="1:22">
      <c r="A9" s="346">
        <v>7</v>
      </c>
      <c r="B9" s="346" t="s">
        <v>37</v>
      </c>
      <c r="C9" s="346" t="str">
        <f t="shared" si="0"/>
        <v>20240517</v>
      </c>
      <c r="D9" s="347">
        <f t="shared" si="1"/>
        <v>140.394626657362</v>
      </c>
      <c r="E9" s="347">
        <v>2866</v>
      </c>
      <c r="F9" s="347">
        <v>402371</v>
      </c>
      <c r="G9" s="51"/>
      <c r="H9" s="51"/>
      <c r="I9" s="51"/>
      <c r="J9" s="51"/>
      <c r="K9" s="51"/>
      <c r="L9" s="346"/>
      <c r="M9" s="346"/>
      <c r="N9" s="346"/>
      <c r="O9" s="346"/>
      <c r="P9" s="346"/>
      <c r="Q9" s="346"/>
      <c r="R9" s="346"/>
      <c r="S9" s="346"/>
      <c r="T9" s="346"/>
      <c r="U9" s="346"/>
      <c r="V9" s="346"/>
    </row>
    <row r="10" hidden="1" spans="1:22">
      <c r="A10" s="346">
        <v>8</v>
      </c>
      <c r="B10" s="346" t="s">
        <v>38</v>
      </c>
      <c r="C10" s="346" t="str">
        <f t="shared" si="0"/>
        <v>20240516</v>
      </c>
      <c r="D10" s="347">
        <f t="shared" si="1"/>
        <v>204.180005113782</v>
      </c>
      <c r="E10" s="347">
        <v>3911</v>
      </c>
      <c r="F10" s="347">
        <v>798548</v>
      </c>
      <c r="G10" s="51"/>
      <c r="H10" s="51"/>
      <c r="I10" s="51"/>
      <c r="J10" s="51"/>
      <c r="K10" s="51"/>
      <c r="L10" s="346"/>
      <c r="M10" s="346"/>
      <c r="N10" s="346"/>
      <c r="O10" s="346"/>
      <c r="P10" s="346"/>
      <c r="Q10" s="346"/>
      <c r="R10" s="346"/>
      <c r="S10" s="346"/>
      <c r="T10" s="346"/>
      <c r="U10" s="346"/>
      <c r="V10" s="346"/>
    </row>
    <row r="11" hidden="1" spans="1:22">
      <c r="A11" s="346">
        <v>9</v>
      </c>
      <c r="B11" s="346" t="s">
        <v>39</v>
      </c>
      <c r="C11" s="346" t="str">
        <f t="shared" si="0"/>
        <v>20240516</v>
      </c>
      <c r="D11" s="347">
        <f t="shared" si="1"/>
        <v>172.900025568908</v>
      </c>
      <c r="E11" s="347">
        <v>3911</v>
      </c>
      <c r="F11" s="347">
        <v>676212</v>
      </c>
      <c r="G11" s="51"/>
      <c r="H11" s="51"/>
      <c r="I11" s="51"/>
      <c r="J11" s="51"/>
      <c r="K11" s="51"/>
      <c r="L11" s="346"/>
      <c r="M11" s="346"/>
      <c r="N11" s="346"/>
      <c r="O11" s="346"/>
      <c r="P11" s="346"/>
      <c r="Q11" s="346"/>
      <c r="R11" s="346"/>
      <c r="S11" s="346"/>
      <c r="T11" s="346"/>
      <c r="U11" s="346"/>
      <c r="V11" s="346"/>
    </row>
    <row r="12" hidden="1" spans="1:22">
      <c r="A12" s="346">
        <v>10</v>
      </c>
      <c r="B12" s="346" t="s">
        <v>40</v>
      </c>
      <c r="C12" s="346" t="str">
        <f t="shared" si="0"/>
        <v>20240516</v>
      </c>
      <c r="D12" s="347">
        <f t="shared" si="1"/>
        <v>175.700076706725</v>
      </c>
      <c r="E12" s="347">
        <v>3911</v>
      </c>
      <c r="F12" s="347">
        <v>687163</v>
      </c>
      <c r="G12" s="51"/>
      <c r="H12" s="51"/>
      <c r="I12" s="51"/>
      <c r="J12" s="51"/>
      <c r="K12" s="51"/>
      <c r="L12" s="346"/>
      <c r="M12" s="346"/>
      <c r="N12" s="346"/>
      <c r="O12" s="346"/>
      <c r="P12" s="346"/>
      <c r="Q12" s="346"/>
      <c r="R12" s="346"/>
      <c r="S12" s="346"/>
      <c r="T12" s="346"/>
      <c r="U12" s="346"/>
      <c r="V12" s="346"/>
    </row>
    <row r="13" hidden="1" spans="1:22">
      <c r="A13" s="346">
        <v>11</v>
      </c>
      <c r="B13" s="346" t="s">
        <v>41</v>
      </c>
      <c r="C13" s="346" t="str">
        <f t="shared" si="0"/>
        <v>20240516</v>
      </c>
      <c r="D13" s="347">
        <f t="shared" si="1"/>
        <v>101.930054644809</v>
      </c>
      <c r="E13" s="347">
        <v>4575</v>
      </c>
      <c r="F13" s="347">
        <v>466330</v>
      </c>
      <c r="G13" s="51"/>
      <c r="H13" s="51"/>
      <c r="I13" s="51"/>
      <c r="J13" s="51"/>
      <c r="K13" s="51"/>
      <c r="L13" s="346"/>
      <c r="M13" s="346"/>
      <c r="N13" s="346"/>
      <c r="O13" s="346"/>
      <c r="P13" s="346"/>
      <c r="Q13" s="346"/>
      <c r="R13" s="346"/>
      <c r="S13" s="346"/>
      <c r="T13" s="346"/>
      <c r="U13" s="346"/>
      <c r="V13" s="346"/>
    </row>
    <row r="14" hidden="1" spans="1:22">
      <c r="A14" s="346">
        <v>12</v>
      </c>
      <c r="B14" s="346" t="s">
        <v>42</v>
      </c>
      <c r="C14" s="346" t="str">
        <f t="shared" si="0"/>
        <v>20240731</v>
      </c>
      <c r="D14" s="347">
        <f t="shared" si="1"/>
        <v>116.390063424947</v>
      </c>
      <c r="E14" s="347">
        <v>4730</v>
      </c>
      <c r="F14" s="347">
        <v>550525</v>
      </c>
      <c r="G14" s="51"/>
      <c r="H14" s="51"/>
      <c r="I14" s="51"/>
      <c r="J14" s="51"/>
      <c r="K14" s="51"/>
      <c r="L14" s="346"/>
      <c r="M14" s="346"/>
      <c r="N14" s="346"/>
      <c r="O14" s="346"/>
      <c r="P14" s="346"/>
      <c r="Q14" s="346"/>
      <c r="R14" s="346"/>
      <c r="S14" s="346"/>
      <c r="T14" s="346"/>
      <c r="U14" s="346"/>
      <c r="V14" s="346"/>
    </row>
    <row r="15" hidden="1" spans="1:22">
      <c r="A15" s="346">
        <v>13</v>
      </c>
      <c r="B15" s="346" t="s">
        <v>43</v>
      </c>
      <c r="C15" s="346" t="str">
        <f t="shared" si="0"/>
        <v>20240821</v>
      </c>
      <c r="D15" s="347">
        <f t="shared" si="1"/>
        <v>1929.76345796871</v>
      </c>
      <c r="E15" s="347">
        <v>3771</v>
      </c>
      <c r="F15" s="347">
        <v>7277138</v>
      </c>
      <c r="G15" s="51"/>
      <c r="H15" s="51"/>
      <c r="I15" s="51"/>
      <c r="J15" s="51"/>
      <c r="K15" s="51"/>
      <c r="L15" s="346"/>
      <c r="M15" s="346"/>
      <c r="N15" s="346"/>
      <c r="O15" s="346"/>
      <c r="P15" s="346"/>
      <c r="Q15" s="346"/>
      <c r="R15" s="346"/>
      <c r="S15" s="346"/>
      <c r="T15" s="346"/>
      <c r="U15" s="346"/>
      <c r="V15" s="346"/>
    </row>
    <row r="16" hidden="1" spans="1:22">
      <c r="A16" s="346">
        <v>14</v>
      </c>
      <c r="B16" s="346" t="s">
        <v>44</v>
      </c>
      <c r="C16" s="346" t="str">
        <f t="shared" si="0"/>
        <v>20240731</v>
      </c>
      <c r="D16" s="347">
        <f t="shared" si="1"/>
        <v>79.3686856595643</v>
      </c>
      <c r="E16" s="347">
        <v>4177</v>
      </c>
      <c r="F16" s="347">
        <v>331523</v>
      </c>
      <c r="G16" s="51"/>
      <c r="H16" s="51"/>
      <c r="I16" s="51"/>
      <c r="J16" s="51"/>
      <c r="K16" s="51"/>
      <c r="L16" s="346"/>
      <c r="M16" s="346"/>
      <c r="N16" s="346"/>
      <c r="O16" s="346"/>
      <c r="P16" s="346"/>
      <c r="Q16" s="346"/>
      <c r="R16" s="346"/>
      <c r="S16" s="346"/>
      <c r="T16" s="346"/>
      <c r="U16" s="346"/>
      <c r="V16" s="346"/>
    </row>
    <row r="17" hidden="1" spans="1:22">
      <c r="A17" s="346">
        <v>15</v>
      </c>
      <c r="B17" s="346" t="s">
        <v>45</v>
      </c>
      <c r="C17" s="346" t="str">
        <f t="shared" si="0"/>
        <v>20240731</v>
      </c>
      <c r="D17" s="347">
        <f t="shared" si="1"/>
        <v>40.0943260713431</v>
      </c>
      <c r="E17" s="347">
        <v>4177</v>
      </c>
      <c r="F17" s="347">
        <v>167474</v>
      </c>
      <c r="G17" s="51"/>
      <c r="H17" s="51"/>
      <c r="I17" s="51"/>
      <c r="J17" s="51"/>
      <c r="K17" s="51"/>
      <c r="L17" s="346"/>
      <c r="M17" s="346"/>
      <c r="N17" s="346"/>
      <c r="O17" s="346"/>
      <c r="P17" s="346"/>
      <c r="Q17" s="346"/>
      <c r="R17" s="346"/>
      <c r="S17" s="346"/>
      <c r="T17" s="346"/>
      <c r="U17" s="346"/>
      <c r="V17" s="346"/>
    </row>
    <row r="18" hidden="1" spans="1:22">
      <c r="A18" s="346">
        <v>16</v>
      </c>
      <c r="B18" s="346" t="s">
        <v>46</v>
      </c>
      <c r="C18" s="346" t="str">
        <f t="shared" si="0"/>
        <v>20240731</v>
      </c>
      <c r="D18" s="347">
        <f t="shared" si="1"/>
        <v>92.2799736495389</v>
      </c>
      <c r="E18" s="347">
        <v>7590</v>
      </c>
      <c r="F18" s="347">
        <v>700405</v>
      </c>
      <c r="G18" s="51"/>
      <c r="H18" s="51"/>
      <c r="I18" s="51"/>
      <c r="J18" s="51"/>
      <c r="K18" s="51"/>
      <c r="L18" s="346"/>
      <c r="M18" s="346"/>
      <c r="N18" s="346"/>
      <c r="O18" s="346"/>
      <c r="P18" s="346"/>
      <c r="Q18" s="346"/>
      <c r="R18" s="346"/>
      <c r="S18" s="346"/>
      <c r="T18" s="346"/>
      <c r="U18" s="346"/>
      <c r="V18" s="346"/>
    </row>
    <row r="19" hidden="1" spans="1:22">
      <c r="A19" s="346">
        <v>17</v>
      </c>
      <c r="B19" s="346" t="s">
        <v>47</v>
      </c>
      <c r="C19" s="346" t="str">
        <f t="shared" si="0"/>
        <v>20240731</v>
      </c>
      <c r="D19" s="347">
        <f t="shared" si="1"/>
        <v>270.779973649539</v>
      </c>
      <c r="E19" s="347">
        <v>7590</v>
      </c>
      <c r="F19" s="347">
        <v>2055220</v>
      </c>
      <c r="G19" s="51"/>
      <c r="H19" s="51"/>
      <c r="I19" s="51"/>
      <c r="J19" s="51"/>
      <c r="K19" s="51"/>
      <c r="L19" s="346"/>
      <c r="M19" s="346"/>
      <c r="N19" s="346"/>
      <c r="O19" s="346"/>
      <c r="P19" s="346"/>
      <c r="Q19" s="346"/>
      <c r="R19" s="346"/>
      <c r="S19" s="346"/>
      <c r="T19" s="346"/>
      <c r="U19" s="346"/>
      <c r="V19" s="346"/>
    </row>
    <row r="20" hidden="1" spans="1:22">
      <c r="A20" s="346">
        <v>18</v>
      </c>
      <c r="B20" s="346" t="s">
        <v>48</v>
      </c>
      <c r="C20" s="346">
        <v>20241108</v>
      </c>
      <c r="D20" s="347">
        <f t="shared" si="1"/>
        <v>241.892363636364</v>
      </c>
      <c r="E20" s="347">
        <v>4125</v>
      </c>
      <c r="F20" s="347">
        <v>997806</v>
      </c>
      <c r="G20" s="51"/>
      <c r="H20" s="51"/>
      <c r="I20" s="51"/>
      <c r="J20" s="51"/>
      <c r="K20" s="51"/>
      <c r="L20" s="346"/>
      <c r="M20" s="346"/>
      <c r="N20" s="346"/>
      <c r="O20" s="346"/>
      <c r="P20" s="346"/>
      <c r="Q20" s="346"/>
      <c r="R20" s="346"/>
      <c r="S20" s="346"/>
      <c r="T20" s="346"/>
      <c r="U20" s="346"/>
      <c r="V20" s="346"/>
    </row>
    <row r="21" hidden="1" spans="1:22">
      <c r="A21" s="346">
        <v>19</v>
      </c>
      <c r="B21" s="346" t="s">
        <v>49</v>
      </c>
      <c r="C21" s="346">
        <v>20241108</v>
      </c>
      <c r="D21" s="347">
        <f t="shared" si="1"/>
        <v>241.892363636364</v>
      </c>
      <c r="E21" s="347">
        <v>4125</v>
      </c>
      <c r="F21" s="347">
        <v>997806</v>
      </c>
      <c r="G21" s="51"/>
      <c r="H21" s="51"/>
      <c r="I21" s="51"/>
      <c r="J21" s="51"/>
      <c r="K21" s="51"/>
      <c r="L21" s="346"/>
      <c r="M21" s="346"/>
      <c r="N21" s="346"/>
      <c r="O21" s="346"/>
      <c r="P21" s="346"/>
      <c r="Q21" s="346"/>
      <c r="R21" s="346"/>
      <c r="S21" s="346"/>
      <c r="T21" s="346"/>
      <c r="U21" s="346"/>
      <c r="V21" s="346"/>
    </row>
    <row r="22" hidden="1" spans="1:22">
      <c r="A22" s="346">
        <v>20</v>
      </c>
      <c r="B22" s="346" t="s">
        <v>50</v>
      </c>
      <c r="C22" s="346">
        <v>20241122</v>
      </c>
      <c r="D22" s="347">
        <f t="shared" si="1"/>
        <v>89.65</v>
      </c>
      <c r="E22" s="347">
        <v>1978</v>
      </c>
      <c r="F22" s="347">
        <v>177327.7</v>
      </c>
      <c r="G22" s="51"/>
      <c r="H22" s="51"/>
      <c r="I22" s="51"/>
      <c r="J22" s="51"/>
      <c r="K22" s="51"/>
      <c r="L22" s="346"/>
      <c r="M22" s="346"/>
      <c r="N22" s="346"/>
      <c r="O22" s="346"/>
      <c r="P22" s="346"/>
      <c r="Q22" s="346"/>
      <c r="R22" s="346"/>
      <c r="S22" s="346"/>
      <c r="T22" s="346"/>
      <c r="U22" s="346"/>
      <c r="V22" s="346"/>
    </row>
    <row r="23" hidden="1" spans="1:22">
      <c r="A23" s="346">
        <v>21</v>
      </c>
      <c r="B23" s="346" t="s">
        <v>51</v>
      </c>
      <c r="C23" s="346">
        <v>20241122</v>
      </c>
      <c r="D23" s="347">
        <f t="shared" si="1"/>
        <v>89.31</v>
      </c>
      <c r="E23" s="347">
        <v>1893</v>
      </c>
      <c r="F23" s="347">
        <v>169063.83</v>
      </c>
      <c r="G23" s="51"/>
      <c r="H23" s="51"/>
      <c r="I23" s="51"/>
      <c r="J23" s="51"/>
      <c r="K23" s="51"/>
      <c r="L23" s="346"/>
      <c r="M23" s="346"/>
      <c r="N23" s="346"/>
      <c r="O23" s="346"/>
      <c r="P23" s="346"/>
      <c r="Q23" s="346"/>
      <c r="R23" s="346"/>
      <c r="S23" s="346"/>
      <c r="T23" s="346"/>
      <c r="U23" s="346"/>
      <c r="V23" s="346"/>
    </row>
    <row r="24" hidden="1" spans="1:22">
      <c r="A24" s="346">
        <v>22</v>
      </c>
      <c r="B24" s="346" t="s">
        <v>52</v>
      </c>
      <c r="C24" s="346">
        <v>20241122</v>
      </c>
      <c r="D24" s="347"/>
      <c r="E24" s="347"/>
      <c r="F24" s="347">
        <v>18809</v>
      </c>
      <c r="G24" s="51"/>
      <c r="H24" s="51"/>
      <c r="I24" s="51"/>
      <c r="J24" s="51"/>
      <c r="K24" s="51"/>
      <c r="L24" s="346"/>
      <c r="M24" s="346"/>
      <c r="N24" s="346"/>
      <c r="O24" s="346"/>
      <c r="P24" s="346"/>
      <c r="Q24" s="346"/>
      <c r="R24" s="346"/>
      <c r="S24" s="346"/>
      <c r="T24" s="346"/>
      <c r="U24" s="346"/>
      <c r="V24" s="346"/>
    </row>
    <row r="25" hidden="1" spans="1:22">
      <c r="A25" s="346">
        <v>23</v>
      </c>
      <c r="B25" s="346" t="s">
        <v>53</v>
      </c>
      <c r="C25" s="346">
        <v>20241127</v>
      </c>
      <c r="D25" s="347">
        <f t="shared" ref="D25:D41" si="2">F25/E25</f>
        <v>917.03</v>
      </c>
      <c r="E25" s="347">
        <v>67890</v>
      </c>
      <c r="F25" s="347">
        <v>62257166.7</v>
      </c>
      <c r="G25" s="51"/>
      <c r="H25" s="51"/>
      <c r="I25" s="51"/>
      <c r="J25" s="51"/>
      <c r="K25" s="51"/>
      <c r="L25" s="346"/>
      <c r="M25" s="346"/>
      <c r="N25" s="346"/>
      <c r="O25" s="346"/>
      <c r="P25" s="346"/>
      <c r="Q25" s="346"/>
      <c r="R25" s="346"/>
      <c r="S25" s="346"/>
      <c r="T25" s="346"/>
      <c r="U25" s="346"/>
      <c r="V25" s="346"/>
    </row>
    <row r="26" hidden="1" spans="1:22">
      <c r="A26" s="346">
        <v>24</v>
      </c>
      <c r="B26" s="346" t="s">
        <v>54</v>
      </c>
      <c r="C26" s="346">
        <v>20241127</v>
      </c>
      <c r="D26" s="347">
        <f t="shared" si="2"/>
        <v>817.4</v>
      </c>
      <c r="E26" s="347">
        <v>4893</v>
      </c>
      <c r="F26" s="347">
        <v>3999538.2</v>
      </c>
      <c r="G26" s="51"/>
      <c r="H26" s="51"/>
      <c r="I26" s="51"/>
      <c r="J26" s="51"/>
      <c r="K26" s="51"/>
      <c r="L26" s="346"/>
      <c r="M26" s="346"/>
      <c r="N26" s="346"/>
      <c r="O26" s="346"/>
      <c r="P26" s="346"/>
      <c r="Q26" s="346"/>
      <c r="R26" s="346"/>
      <c r="S26" s="346"/>
      <c r="T26" s="346"/>
      <c r="U26" s="346"/>
      <c r="V26" s="346"/>
    </row>
    <row r="27" hidden="1" spans="1:22">
      <c r="A27" s="346">
        <v>25</v>
      </c>
      <c r="B27" s="346" t="s">
        <v>55</v>
      </c>
      <c r="C27" s="346">
        <v>20241127</v>
      </c>
      <c r="D27" s="347">
        <f t="shared" si="2"/>
        <v>215.31</v>
      </c>
      <c r="E27" s="347">
        <v>6117</v>
      </c>
      <c r="F27" s="347">
        <v>1317051.27</v>
      </c>
      <c r="G27" s="51"/>
      <c r="H27" s="51"/>
      <c r="I27" s="51"/>
      <c r="J27" s="51"/>
      <c r="K27" s="51"/>
      <c r="L27" s="346"/>
      <c r="M27" s="346"/>
      <c r="N27" s="346"/>
      <c r="O27" s="346"/>
      <c r="P27" s="346"/>
      <c r="Q27" s="346"/>
      <c r="R27" s="346"/>
      <c r="S27" s="346"/>
      <c r="T27" s="346"/>
      <c r="U27" s="346"/>
      <c r="V27" s="346"/>
    </row>
    <row r="28" hidden="1" spans="1:22">
      <c r="A28" s="346">
        <v>26</v>
      </c>
      <c r="B28" s="346" t="s">
        <v>56</v>
      </c>
      <c r="C28" s="346">
        <v>20241127</v>
      </c>
      <c r="D28" s="347">
        <f t="shared" si="2"/>
        <v>669.99</v>
      </c>
      <c r="E28" s="347">
        <v>7423</v>
      </c>
      <c r="F28" s="347">
        <v>4973335.77</v>
      </c>
      <c r="G28" s="51"/>
      <c r="H28" s="51"/>
      <c r="I28" s="51"/>
      <c r="J28" s="51"/>
      <c r="K28" s="51"/>
      <c r="L28" s="346"/>
      <c r="M28" s="346"/>
      <c r="N28" s="346"/>
      <c r="O28" s="346"/>
      <c r="P28" s="346"/>
      <c r="Q28" s="346"/>
      <c r="R28" s="346"/>
      <c r="S28" s="346"/>
      <c r="T28" s="346"/>
      <c r="U28" s="346"/>
      <c r="V28" s="346"/>
    </row>
    <row r="29" hidden="1" spans="1:22">
      <c r="A29" s="346">
        <v>27</v>
      </c>
      <c r="B29" s="346" t="s">
        <v>57</v>
      </c>
      <c r="C29" s="346">
        <v>20241127</v>
      </c>
      <c r="D29" s="347">
        <f t="shared" si="2"/>
        <v>73.86</v>
      </c>
      <c r="E29" s="347">
        <v>7392</v>
      </c>
      <c r="F29" s="347">
        <v>545973.12</v>
      </c>
      <c r="G29" s="51"/>
      <c r="H29" s="51"/>
      <c r="I29" s="51"/>
      <c r="J29" s="51"/>
      <c r="K29" s="51"/>
      <c r="L29" s="346"/>
      <c r="M29" s="346"/>
      <c r="N29" s="346"/>
      <c r="O29" s="346"/>
      <c r="P29" s="346"/>
      <c r="Q29" s="346"/>
      <c r="R29" s="346"/>
      <c r="S29" s="346"/>
      <c r="T29" s="346"/>
      <c r="U29" s="346"/>
      <c r="V29" s="346"/>
    </row>
    <row r="30" hidden="1" spans="1:22">
      <c r="A30" s="346">
        <v>28</v>
      </c>
      <c r="B30" s="346" t="s">
        <v>58</v>
      </c>
      <c r="C30" s="346">
        <v>20241127</v>
      </c>
      <c r="D30" s="347">
        <f t="shared" si="2"/>
        <v>142.81</v>
      </c>
      <c r="E30" s="347">
        <v>6230</v>
      </c>
      <c r="F30" s="347">
        <v>889706.3</v>
      </c>
      <c r="G30" s="51"/>
      <c r="H30" s="51"/>
      <c r="I30" s="51"/>
      <c r="J30" s="51"/>
      <c r="K30" s="51"/>
      <c r="L30" s="346"/>
      <c r="M30" s="346"/>
      <c r="N30" s="346"/>
      <c r="O30" s="346"/>
      <c r="P30" s="346"/>
      <c r="Q30" s="346"/>
      <c r="R30" s="346"/>
      <c r="S30" s="346"/>
      <c r="T30" s="346"/>
      <c r="U30" s="346"/>
      <c r="V30" s="346"/>
    </row>
    <row r="31" hidden="1" spans="1:22">
      <c r="A31" s="346">
        <v>29</v>
      </c>
      <c r="B31" s="346" t="s">
        <v>59</v>
      </c>
      <c r="C31" s="346">
        <v>20241127</v>
      </c>
      <c r="D31" s="347">
        <f t="shared" si="2"/>
        <v>150.84</v>
      </c>
      <c r="E31" s="347">
        <v>6230</v>
      </c>
      <c r="F31" s="347">
        <v>939733.2</v>
      </c>
      <c r="G31" s="51"/>
      <c r="H31" s="51"/>
      <c r="I31" s="51"/>
      <c r="J31" s="51"/>
      <c r="K31" s="51"/>
      <c r="L31" s="346"/>
      <c r="M31" s="346"/>
      <c r="N31" s="346"/>
      <c r="O31" s="346"/>
      <c r="P31" s="346"/>
      <c r="Q31" s="346"/>
      <c r="R31" s="346"/>
      <c r="S31" s="346"/>
      <c r="T31" s="346"/>
      <c r="U31" s="346"/>
      <c r="V31" s="346"/>
    </row>
    <row r="32" hidden="1" spans="1:22">
      <c r="A32" s="346">
        <v>30</v>
      </c>
      <c r="B32" s="346" t="s">
        <v>60</v>
      </c>
      <c r="C32" s="346">
        <v>20241127</v>
      </c>
      <c r="D32" s="347">
        <f t="shared" si="2"/>
        <v>309.070003098853</v>
      </c>
      <c r="E32" s="347">
        <v>9681</v>
      </c>
      <c r="F32" s="347">
        <v>2992106.7</v>
      </c>
      <c r="G32" s="51"/>
      <c r="H32" s="51"/>
      <c r="I32" s="51"/>
      <c r="J32" s="51"/>
      <c r="K32" s="51"/>
      <c r="L32" s="346"/>
      <c r="M32" s="346"/>
      <c r="N32" s="346"/>
      <c r="O32" s="346"/>
      <c r="P32" s="346"/>
      <c r="Q32" s="346"/>
      <c r="R32" s="346"/>
      <c r="S32" s="346"/>
      <c r="T32" s="346"/>
      <c r="U32" s="346"/>
      <c r="V32" s="346"/>
    </row>
    <row r="33" hidden="1" spans="1:22">
      <c r="A33" s="346">
        <v>31</v>
      </c>
      <c r="B33" s="346" t="s">
        <v>61</v>
      </c>
      <c r="C33" s="346">
        <v>20241127</v>
      </c>
      <c r="D33" s="347">
        <f t="shared" si="2"/>
        <v>990.930003105912</v>
      </c>
      <c r="E33" s="347">
        <v>9659</v>
      </c>
      <c r="F33" s="347">
        <v>9571392.9</v>
      </c>
      <c r="G33" s="72"/>
      <c r="H33" s="72"/>
      <c r="I33" s="51"/>
      <c r="J33" s="51"/>
      <c r="K33" s="51"/>
      <c r="L33" s="346"/>
      <c r="M33" s="346"/>
      <c r="N33" s="346"/>
      <c r="O33" s="346"/>
      <c r="P33" s="346"/>
      <c r="Q33" s="346"/>
      <c r="R33" s="346"/>
      <c r="S33" s="346"/>
      <c r="T33" s="346"/>
      <c r="U33" s="346"/>
      <c r="V33" s="346"/>
    </row>
    <row r="34" hidden="1" spans="1:22">
      <c r="A34" s="346">
        <v>32</v>
      </c>
      <c r="B34" s="346" t="s">
        <v>62</v>
      </c>
      <c r="C34" s="346">
        <v>20241127</v>
      </c>
      <c r="D34" s="347">
        <f t="shared" si="2"/>
        <v>217.89</v>
      </c>
      <c r="E34" s="347">
        <v>5966</v>
      </c>
      <c r="F34" s="347">
        <v>1299931.74</v>
      </c>
      <c r="G34" s="51"/>
      <c r="H34" s="51"/>
      <c r="I34" s="51"/>
      <c r="J34" s="51"/>
      <c r="K34" s="51"/>
      <c r="L34" s="346"/>
      <c r="M34" s="346"/>
      <c r="N34" s="346"/>
      <c r="O34" s="346"/>
      <c r="P34" s="346"/>
      <c r="Q34" s="346"/>
      <c r="R34" s="346"/>
      <c r="S34" s="346"/>
      <c r="T34" s="346"/>
      <c r="U34" s="346"/>
      <c r="V34" s="346"/>
    </row>
    <row r="35" hidden="1" spans="1:22">
      <c r="A35" s="346">
        <v>33</v>
      </c>
      <c r="B35" s="346" t="s">
        <v>63</v>
      </c>
      <c r="C35" s="346">
        <v>20241127</v>
      </c>
      <c r="D35" s="347">
        <f t="shared" si="2"/>
        <v>199.53</v>
      </c>
      <c r="E35" s="347">
        <v>5964</v>
      </c>
      <c r="F35" s="347">
        <v>1189996.92</v>
      </c>
      <c r="G35" s="51"/>
      <c r="H35" s="51"/>
      <c r="I35" s="51"/>
      <c r="J35" s="51"/>
      <c r="K35" s="51"/>
      <c r="L35" s="346"/>
      <c r="M35" s="346"/>
      <c r="N35" s="346"/>
      <c r="O35" s="346"/>
      <c r="P35" s="346"/>
      <c r="Q35" s="346"/>
      <c r="R35" s="346"/>
      <c r="S35" s="346"/>
      <c r="T35" s="346"/>
      <c r="U35" s="346"/>
      <c r="V35" s="346"/>
    </row>
    <row r="36" hidden="1" spans="1:22">
      <c r="A36" s="346">
        <v>34</v>
      </c>
      <c r="B36" s="346" t="s">
        <v>64</v>
      </c>
      <c r="C36" s="346">
        <v>20241127</v>
      </c>
      <c r="D36" s="347">
        <f t="shared" si="2"/>
        <v>794.879997109409</v>
      </c>
      <c r="E36" s="347">
        <v>6919</v>
      </c>
      <c r="F36" s="347">
        <v>5499774.7</v>
      </c>
      <c r="G36" s="51"/>
      <c r="H36" s="51"/>
      <c r="I36" s="51"/>
      <c r="J36" s="51"/>
      <c r="K36" s="51"/>
      <c r="L36" s="346"/>
      <c r="M36" s="346"/>
      <c r="N36" s="346"/>
      <c r="O36" s="346"/>
      <c r="P36" s="346"/>
      <c r="Q36" s="346"/>
      <c r="R36" s="346"/>
      <c r="S36" s="346"/>
      <c r="T36" s="346"/>
      <c r="U36" s="346"/>
      <c r="V36" s="346"/>
    </row>
    <row r="37" hidden="1" spans="1:22">
      <c r="A37" s="346">
        <v>35</v>
      </c>
      <c r="B37" s="346" t="s">
        <v>65</v>
      </c>
      <c r="C37" s="346">
        <v>20241127</v>
      </c>
      <c r="D37" s="347">
        <f t="shared" si="2"/>
        <v>26.53</v>
      </c>
      <c r="E37" s="347">
        <v>7538</v>
      </c>
      <c r="F37" s="347">
        <v>199983.14</v>
      </c>
      <c r="G37" s="51"/>
      <c r="H37" s="51"/>
      <c r="I37" s="51"/>
      <c r="J37" s="51"/>
      <c r="K37" s="51"/>
      <c r="L37" s="346"/>
      <c r="M37" s="346"/>
      <c r="N37" s="346"/>
      <c r="O37" s="346"/>
      <c r="P37" s="346"/>
      <c r="Q37" s="346"/>
      <c r="R37" s="346"/>
      <c r="S37" s="346"/>
      <c r="T37" s="346"/>
      <c r="U37" s="346"/>
      <c r="V37" s="346"/>
    </row>
    <row r="38" hidden="1" spans="1:22">
      <c r="A38" s="346">
        <v>36</v>
      </c>
      <c r="B38" s="346" t="s">
        <v>66</v>
      </c>
      <c r="C38" s="346">
        <v>20241127</v>
      </c>
      <c r="D38" s="347">
        <f t="shared" si="2"/>
        <v>158</v>
      </c>
      <c r="E38" s="347">
        <v>6741</v>
      </c>
      <c r="F38" s="347">
        <v>1065078</v>
      </c>
      <c r="G38" s="51"/>
      <c r="H38" s="51"/>
      <c r="I38" s="51"/>
      <c r="J38" s="51"/>
      <c r="K38" s="51"/>
      <c r="L38" s="346"/>
      <c r="M38" s="346"/>
      <c r="N38" s="346"/>
      <c r="O38" s="346"/>
      <c r="P38" s="346"/>
      <c r="Q38" s="346"/>
      <c r="R38" s="346"/>
      <c r="S38" s="346"/>
      <c r="T38" s="346"/>
      <c r="U38" s="346"/>
      <c r="V38" s="346"/>
    </row>
    <row r="39" hidden="1" spans="1:22">
      <c r="A39" s="346">
        <v>37</v>
      </c>
      <c r="B39" s="346" t="s">
        <v>67</v>
      </c>
      <c r="C39" s="346">
        <v>20241210</v>
      </c>
      <c r="D39" s="347">
        <f t="shared" si="2"/>
        <v>9099.71724137931</v>
      </c>
      <c r="E39" s="347">
        <v>145</v>
      </c>
      <c r="F39" s="347">
        <v>1319459</v>
      </c>
      <c r="G39" s="51"/>
      <c r="H39" s="51"/>
      <c r="I39" s="51"/>
      <c r="J39" s="51"/>
      <c r="K39" s="51"/>
      <c r="L39" s="346"/>
      <c r="M39" s="346"/>
      <c r="N39" s="346"/>
      <c r="O39" s="346"/>
      <c r="P39" s="346"/>
      <c r="Q39" s="346"/>
      <c r="R39" s="346"/>
      <c r="S39" s="346"/>
      <c r="T39" s="346"/>
      <c r="U39" s="346"/>
      <c r="V39" s="346"/>
    </row>
    <row r="40" hidden="1" spans="1:22">
      <c r="A40" s="346">
        <v>38</v>
      </c>
      <c r="B40" s="346" t="s">
        <v>68</v>
      </c>
      <c r="C40" s="346">
        <v>20241223</v>
      </c>
      <c r="D40" s="347">
        <f t="shared" si="2"/>
        <v>239.970039292731</v>
      </c>
      <c r="E40" s="347">
        <v>4072</v>
      </c>
      <c r="F40" s="347">
        <v>977158</v>
      </c>
      <c r="G40" s="51"/>
      <c r="H40" s="51"/>
      <c r="I40" s="51"/>
      <c r="J40" s="51"/>
      <c r="K40" s="51"/>
      <c r="L40" s="346"/>
      <c r="M40" s="346"/>
      <c r="N40" s="346"/>
      <c r="O40" s="346"/>
      <c r="P40" s="346"/>
      <c r="Q40" s="346"/>
      <c r="R40" s="346"/>
      <c r="S40" s="346"/>
      <c r="T40" s="346"/>
      <c r="U40" s="346"/>
      <c r="V40" s="346"/>
    </row>
    <row r="41" hidden="1" spans="1:22">
      <c r="A41" s="346">
        <v>39</v>
      </c>
      <c r="B41" s="346" t="s">
        <v>69</v>
      </c>
      <c r="C41" s="346">
        <v>20241224</v>
      </c>
      <c r="D41" s="347">
        <f t="shared" si="2"/>
        <v>20.4278812974465</v>
      </c>
      <c r="E41" s="347">
        <v>2898</v>
      </c>
      <c r="F41" s="347">
        <v>59200</v>
      </c>
      <c r="G41" s="51"/>
      <c r="H41" s="51"/>
      <c r="I41" s="51"/>
      <c r="J41" s="51"/>
      <c r="K41" s="51"/>
      <c r="L41" s="346"/>
      <c r="M41" s="346"/>
      <c r="N41" s="346"/>
      <c r="O41" s="346"/>
      <c r="P41" s="346"/>
      <c r="Q41" s="346"/>
      <c r="R41" s="346"/>
      <c r="S41" s="346"/>
      <c r="T41" s="346"/>
      <c r="U41" s="346"/>
      <c r="V41" s="346"/>
    </row>
    <row r="42" hidden="1" spans="1:22">
      <c r="A42" s="346"/>
      <c r="B42" s="346" t="s">
        <v>70</v>
      </c>
      <c r="C42" s="346"/>
      <c r="D42" s="347"/>
      <c r="E42" s="347"/>
      <c r="F42" s="347">
        <f>SUM(F1:F41)</f>
        <v>127688568.19</v>
      </c>
      <c r="G42" s="51"/>
      <c r="H42" s="51"/>
      <c r="I42" s="51"/>
      <c r="J42" s="51"/>
      <c r="K42" s="51"/>
      <c r="L42" s="346"/>
      <c r="M42" s="346"/>
      <c r="N42" s="346"/>
      <c r="O42" s="346"/>
      <c r="P42" s="346"/>
      <c r="Q42" s="346"/>
      <c r="R42" s="346"/>
      <c r="S42" s="346"/>
      <c r="T42" s="346"/>
      <c r="U42" s="346"/>
      <c r="V42" s="346"/>
    </row>
    <row r="43" spans="1:22">
      <c r="A43" s="346"/>
      <c r="B43" s="346"/>
      <c r="C43" s="346"/>
      <c r="D43" s="347"/>
      <c r="E43" s="347"/>
      <c r="F43" s="347"/>
      <c r="G43" s="51"/>
      <c r="H43" s="51"/>
      <c r="I43" s="51"/>
      <c r="J43" s="51"/>
      <c r="K43" s="51"/>
      <c r="L43" s="346"/>
      <c r="M43" s="346"/>
      <c r="N43" s="346"/>
      <c r="O43" s="346"/>
      <c r="P43" s="346"/>
      <c r="Q43" s="346"/>
      <c r="R43" s="346"/>
      <c r="S43" s="346"/>
      <c r="T43" s="346"/>
      <c r="U43" s="346"/>
      <c r="V43" s="346"/>
    </row>
    <row r="44" spans="1:22">
      <c r="A44" s="345" t="s">
        <v>71</v>
      </c>
      <c r="B44" s="346"/>
      <c r="C44" s="346"/>
      <c r="D44" s="347"/>
      <c r="E44" s="347"/>
      <c r="F44" s="347"/>
      <c r="G44" s="51"/>
      <c r="H44" s="51"/>
      <c r="I44" s="51"/>
      <c r="J44" s="51"/>
      <c r="K44" s="51"/>
      <c r="L44" s="346"/>
      <c r="M44" s="346"/>
      <c r="N44" s="346"/>
      <c r="O44" s="346"/>
      <c r="P44" s="346"/>
      <c r="Q44" s="346"/>
      <c r="R44" s="346"/>
      <c r="S44" s="346"/>
      <c r="T44" s="346"/>
      <c r="U44" s="346"/>
      <c r="V44" s="346"/>
    </row>
    <row r="45" spans="1:22">
      <c r="A45" s="346">
        <v>1</v>
      </c>
      <c r="B45" s="346" t="s">
        <v>72</v>
      </c>
      <c r="C45" s="348">
        <v>20250221</v>
      </c>
      <c r="D45" s="347">
        <v>158.22</v>
      </c>
      <c r="E45" s="347">
        <v>9600</v>
      </c>
      <c r="F45" s="347">
        <v>1518912</v>
      </c>
      <c r="G45" s="51"/>
      <c r="H45" s="51"/>
      <c r="I45" s="51"/>
      <c r="J45" s="51"/>
      <c r="K45" s="51"/>
      <c r="L45" s="346"/>
      <c r="M45" s="346"/>
      <c r="N45" s="346"/>
      <c r="O45" s="346"/>
      <c r="P45" s="346"/>
      <c r="Q45" s="346"/>
      <c r="R45" s="346"/>
      <c r="S45" s="346"/>
      <c r="T45" s="346"/>
      <c r="U45" s="346"/>
      <c r="V45" s="346"/>
    </row>
    <row r="46" spans="1:22">
      <c r="A46" s="346">
        <v>2</v>
      </c>
      <c r="B46" s="346" t="s">
        <v>73</v>
      </c>
      <c r="C46" s="348">
        <v>20250218</v>
      </c>
      <c r="D46" s="347">
        <v>301.75</v>
      </c>
      <c r="E46" s="347">
        <v>4086.4</v>
      </c>
      <c r="F46" s="347">
        <v>1233071.2</v>
      </c>
      <c r="G46" s="51"/>
      <c r="H46" s="51"/>
      <c r="I46" s="51"/>
      <c r="J46" s="51"/>
      <c r="K46" s="51"/>
      <c r="L46" s="346"/>
      <c r="M46" s="346"/>
      <c r="N46" s="346"/>
      <c r="O46" s="346"/>
      <c r="P46" s="346"/>
      <c r="Q46" s="346"/>
      <c r="R46" s="346"/>
      <c r="S46" s="346"/>
      <c r="T46" s="346"/>
      <c r="U46" s="346"/>
      <c r="V46" s="346"/>
    </row>
    <row r="47" spans="1:22">
      <c r="A47" s="346">
        <v>3</v>
      </c>
      <c r="B47" s="346" t="s">
        <v>74</v>
      </c>
      <c r="C47" s="348">
        <v>20250218</v>
      </c>
      <c r="D47" s="347">
        <v>165</v>
      </c>
      <c r="E47" s="347">
        <v>4080</v>
      </c>
      <c r="F47" s="347">
        <v>673200</v>
      </c>
      <c r="G47" s="51"/>
      <c r="H47" s="51"/>
      <c r="I47" s="51"/>
      <c r="J47" s="51"/>
      <c r="K47" s="51"/>
      <c r="L47" s="346"/>
      <c r="M47" s="346"/>
      <c r="N47" s="346"/>
      <c r="O47" s="346"/>
      <c r="P47" s="346"/>
      <c r="Q47" s="346"/>
      <c r="R47" s="346"/>
      <c r="S47" s="346"/>
      <c r="T47" s="346"/>
      <c r="U47" s="346"/>
      <c r="V47" s="346"/>
    </row>
    <row r="48" spans="1:22">
      <c r="A48" s="346">
        <v>4</v>
      </c>
      <c r="B48" s="349" t="s">
        <v>75</v>
      </c>
      <c r="C48" s="348">
        <v>20250227</v>
      </c>
      <c r="D48" s="347">
        <v>995</v>
      </c>
      <c r="E48" s="347">
        <v>2890</v>
      </c>
      <c r="F48" s="347">
        <f>D48*E48</f>
        <v>2875550</v>
      </c>
      <c r="G48" s="51"/>
      <c r="H48" s="51"/>
      <c r="I48" s="51"/>
      <c r="J48" s="51"/>
      <c r="K48" s="51"/>
      <c r="L48" s="349"/>
      <c r="M48" s="349"/>
      <c r="N48" s="349"/>
      <c r="O48" s="349"/>
      <c r="P48" s="349"/>
      <c r="Q48" s="349"/>
      <c r="R48" s="349"/>
      <c r="S48" s="349"/>
      <c r="T48" s="349"/>
      <c r="U48" s="349"/>
      <c r="V48" s="349"/>
    </row>
    <row r="49" spans="1:22">
      <c r="A49" s="346">
        <v>5</v>
      </c>
      <c r="B49" s="346" t="s">
        <v>76</v>
      </c>
      <c r="C49" s="348">
        <v>20250319</v>
      </c>
      <c r="D49" s="347">
        <v>200.22</v>
      </c>
      <c r="E49" s="347">
        <v>4014</v>
      </c>
      <c r="F49" s="347">
        <v>803683.08</v>
      </c>
      <c r="G49" s="51"/>
      <c r="H49" s="51"/>
      <c r="I49" s="51"/>
      <c r="J49" s="51"/>
      <c r="K49" s="51"/>
      <c r="L49" s="349"/>
      <c r="M49" s="349"/>
      <c r="N49" s="349"/>
      <c r="O49" s="349"/>
      <c r="P49" s="349"/>
      <c r="Q49" s="349"/>
      <c r="R49" s="349"/>
      <c r="S49" s="349"/>
      <c r="T49" s="349"/>
      <c r="U49" s="349"/>
      <c r="V49" s="349"/>
    </row>
    <row r="50" spans="1:22">
      <c r="A50" s="346">
        <v>6</v>
      </c>
      <c r="B50" s="348" t="s">
        <v>77</v>
      </c>
      <c r="C50" s="348">
        <v>20250320</v>
      </c>
      <c r="D50" s="348">
        <v>69.77</v>
      </c>
      <c r="E50" s="348">
        <v>3490</v>
      </c>
      <c r="F50" s="350">
        <f>D50*E50</f>
        <v>243497.3</v>
      </c>
      <c r="G50" s="51"/>
      <c r="H50" s="51"/>
      <c r="I50" s="51"/>
      <c r="J50" s="51"/>
      <c r="K50" s="51"/>
      <c r="L50" s="349"/>
      <c r="M50" s="349"/>
      <c r="N50" s="349"/>
      <c r="O50" s="349"/>
      <c r="P50" s="349"/>
      <c r="Q50" s="349"/>
      <c r="R50" s="349"/>
      <c r="S50" s="349"/>
      <c r="T50" s="349"/>
      <c r="U50" s="349"/>
      <c r="V50" s="349"/>
    </row>
    <row r="51" spans="1:22">
      <c r="A51" s="346">
        <v>7</v>
      </c>
      <c r="B51" s="348" t="s">
        <v>78</v>
      </c>
      <c r="C51" s="348">
        <v>20250331</v>
      </c>
      <c r="D51" s="348">
        <v>118.76</v>
      </c>
      <c r="E51" s="348">
        <v>3384</v>
      </c>
      <c r="F51" s="350">
        <f>D51*E51</f>
        <v>401883.84</v>
      </c>
      <c r="G51" s="51"/>
      <c r="H51" s="51"/>
      <c r="I51" s="51"/>
      <c r="J51" s="51"/>
      <c r="K51" s="51"/>
      <c r="L51" s="349"/>
      <c r="M51" s="349"/>
      <c r="N51" s="349"/>
      <c r="O51" s="349"/>
      <c r="P51" s="349"/>
      <c r="Q51" s="349"/>
      <c r="R51" s="349"/>
      <c r="S51" s="349"/>
      <c r="T51" s="349"/>
      <c r="U51" s="349"/>
      <c r="V51" s="349"/>
    </row>
    <row r="52" spans="1:22">
      <c r="A52" s="346">
        <v>8</v>
      </c>
      <c r="B52" s="346" t="s">
        <v>79</v>
      </c>
      <c r="C52" s="346">
        <v>20250423</v>
      </c>
      <c r="D52" s="346">
        <v>254.51</v>
      </c>
      <c r="E52" s="346"/>
      <c r="F52" s="347">
        <v>57478.96</v>
      </c>
      <c r="G52" s="51"/>
      <c r="H52" s="51"/>
      <c r="I52" s="51"/>
      <c r="J52" s="51"/>
      <c r="K52" s="51"/>
      <c r="L52" s="349"/>
      <c r="M52" s="349"/>
      <c r="N52" s="349"/>
      <c r="O52" s="349"/>
      <c r="P52" s="349"/>
      <c r="Q52" s="349"/>
      <c r="R52" s="349"/>
      <c r="S52" s="349"/>
      <c r="T52" s="349"/>
      <c r="U52" s="349"/>
      <c r="V52" s="349"/>
    </row>
    <row r="53" spans="1:22">
      <c r="A53" s="346">
        <v>9</v>
      </c>
      <c r="B53" s="346" t="s">
        <v>80</v>
      </c>
      <c r="C53" s="346">
        <v>20250429</v>
      </c>
      <c r="D53" s="346">
        <v>171.07</v>
      </c>
      <c r="E53" s="346"/>
      <c r="F53" s="347">
        <v>451299.37</v>
      </c>
      <c r="G53" s="51"/>
      <c r="H53" s="51"/>
      <c r="I53" s="51"/>
      <c r="J53" s="51"/>
      <c r="K53" s="51"/>
      <c r="L53" s="349"/>
      <c r="M53" s="349"/>
      <c r="N53" s="349"/>
      <c r="O53" s="349"/>
      <c r="P53" s="349"/>
      <c r="Q53" s="349"/>
      <c r="R53" s="349"/>
      <c r="S53" s="349"/>
      <c r="T53" s="349"/>
      <c r="U53" s="349"/>
      <c r="V53" s="349"/>
    </row>
    <row r="54" spans="1:22">
      <c r="A54" s="346">
        <v>10</v>
      </c>
      <c r="B54" s="346" t="s">
        <v>81</v>
      </c>
      <c r="C54" s="346">
        <v>20250506</v>
      </c>
      <c r="D54" s="346">
        <v>85.26</v>
      </c>
      <c r="E54" s="346">
        <f>17395*0.9</f>
        <v>15655.5</v>
      </c>
      <c r="F54" s="347">
        <v>1334787.93</v>
      </c>
      <c r="G54" s="37"/>
      <c r="H54" s="44"/>
      <c r="I54" s="45"/>
      <c r="J54" s="44"/>
      <c r="K54" s="51"/>
      <c r="L54" s="349"/>
      <c r="M54" s="349"/>
      <c r="N54" s="349"/>
      <c r="O54" s="349"/>
      <c r="P54" s="349"/>
      <c r="Q54" s="349"/>
      <c r="R54" s="349"/>
      <c r="S54" s="349"/>
      <c r="T54" s="349"/>
      <c r="U54" s="349"/>
      <c r="V54" s="349"/>
    </row>
    <row r="55" spans="1:22">
      <c r="A55" s="346">
        <v>11</v>
      </c>
      <c r="B55" s="346" t="s">
        <v>82</v>
      </c>
      <c r="C55" s="346">
        <v>20250709</v>
      </c>
      <c r="D55" s="346">
        <v>112.8</v>
      </c>
      <c r="E55" s="346">
        <v>5225</v>
      </c>
      <c r="F55" s="347">
        <v>1248618.25</v>
      </c>
      <c r="G55" s="51"/>
      <c r="H55" s="51"/>
      <c r="I55" s="51"/>
      <c r="J55" s="51"/>
      <c r="K55" s="51"/>
      <c r="L55" s="349"/>
      <c r="M55" s="349"/>
      <c r="N55" s="349"/>
      <c r="O55" s="349"/>
      <c r="P55" s="349"/>
      <c r="Q55" s="349"/>
      <c r="R55" s="349"/>
      <c r="S55" s="349"/>
      <c r="T55" s="349"/>
      <c r="U55" s="349"/>
      <c r="V55" s="349"/>
    </row>
    <row r="56" spans="1:22">
      <c r="A56" s="346">
        <v>12</v>
      </c>
      <c r="B56" s="346" t="s">
        <v>83</v>
      </c>
      <c r="C56" s="346">
        <v>20250814</v>
      </c>
      <c r="D56" s="347">
        <v>140.41</v>
      </c>
      <c r="E56" s="347">
        <v>2606</v>
      </c>
      <c r="F56" s="347">
        <f>D56*E56</f>
        <v>365908.46</v>
      </c>
      <c r="G56" s="51"/>
      <c r="H56" s="51"/>
      <c r="I56" s="51"/>
      <c r="J56" s="51"/>
      <c r="K56" s="51"/>
      <c r="L56" s="349"/>
      <c r="M56" s="349"/>
      <c r="N56" s="349"/>
      <c r="O56" s="349"/>
      <c r="P56" s="349"/>
      <c r="Q56" s="349"/>
      <c r="R56" s="349"/>
      <c r="S56" s="349"/>
      <c r="T56" s="349"/>
      <c r="U56" s="349"/>
      <c r="V56" s="349"/>
    </row>
    <row r="57" spans="1:22">
      <c r="A57" s="346">
        <v>13</v>
      </c>
      <c r="B57" s="351" t="s">
        <v>84</v>
      </c>
      <c r="C57" s="346">
        <v>20250910</v>
      </c>
      <c r="D57" s="347">
        <v>1270.86</v>
      </c>
      <c r="E57" s="346"/>
      <c r="F57" s="347">
        <v>3602552.4</v>
      </c>
      <c r="G57" s="51"/>
      <c r="H57" s="51"/>
      <c r="I57" s="51"/>
      <c r="J57" s="51"/>
      <c r="K57" s="51"/>
      <c r="L57" s="349"/>
      <c r="M57" s="349"/>
      <c r="N57" s="349"/>
      <c r="O57" s="349"/>
      <c r="P57" s="349"/>
      <c r="Q57" s="349"/>
      <c r="R57" s="349"/>
      <c r="S57" s="349"/>
      <c r="T57" s="349"/>
      <c r="U57" s="349"/>
      <c r="V57" s="349"/>
    </row>
    <row r="58" spans="1:22">
      <c r="A58" s="346">
        <v>14</v>
      </c>
      <c r="B58" s="346" t="s">
        <v>85</v>
      </c>
      <c r="C58" s="348">
        <v>20250910</v>
      </c>
      <c r="D58" s="347">
        <v>523.46</v>
      </c>
      <c r="E58" s="347"/>
      <c r="F58" s="347">
        <v>1344021.76</v>
      </c>
      <c r="G58" s="51"/>
      <c r="H58" s="51"/>
      <c r="I58" s="51"/>
      <c r="J58" s="51"/>
      <c r="K58" s="51"/>
      <c r="L58" s="349"/>
      <c r="M58" s="349"/>
      <c r="N58" s="349"/>
      <c r="O58" s="349"/>
      <c r="P58" s="349"/>
      <c r="Q58" s="349"/>
      <c r="R58" s="349"/>
      <c r="S58" s="349"/>
      <c r="T58" s="349"/>
      <c r="U58" s="349"/>
      <c r="V58" s="349"/>
    </row>
    <row r="59" spans="1:22">
      <c r="A59" s="346">
        <v>15</v>
      </c>
      <c r="B59" s="346" t="s">
        <v>86</v>
      </c>
      <c r="C59" s="348">
        <v>20250928</v>
      </c>
      <c r="D59" s="346">
        <v>286.12</v>
      </c>
      <c r="E59" s="346">
        <v>3935</v>
      </c>
      <c r="F59" s="347">
        <f>D59*E59</f>
        <v>1125882.2</v>
      </c>
      <c r="G59" s="51"/>
      <c r="H59" s="51"/>
      <c r="I59" s="51"/>
      <c r="J59" s="51"/>
      <c r="K59" s="51"/>
      <c r="L59" s="349"/>
      <c r="M59" s="349"/>
      <c r="N59" s="349"/>
      <c r="O59" s="349"/>
      <c r="P59" s="349"/>
      <c r="Q59" s="349"/>
      <c r="R59" s="349"/>
      <c r="S59" s="349"/>
      <c r="T59" s="349"/>
      <c r="U59" s="349"/>
      <c r="V59" s="349"/>
    </row>
    <row r="60" spans="1:22">
      <c r="A60" s="346">
        <v>16</v>
      </c>
      <c r="B60" s="346" t="s">
        <v>87</v>
      </c>
      <c r="C60" s="348">
        <v>20250919</v>
      </c>
      <c r="D60" s="347">
        <v>4568.91</v>
      </c>
      <c r="E60" s="347"/>
      <c r="F60" s="347">
        <v>12637891.76</v>
      </c>
      <c r="G60" s="51"/>
      <c r="H60" s="51"/>
      <c r="I60" s="51"/>
      <c r="J60" s="51"/>
      <c r="K60" s="51"/>
      <c r="L60" s="349"/>
      <c r="M60" s="349"/>
      <c r="N60" s="349"/>
      <c r="O60" s="349"/>
      <c r="P60" s="349"/>
      <c r="Q60" s="349"/>
      <c r="R60" s="349"/>
      <c r="S60" s="349"/>
      <c r="T60" s="349"/>
      <c r="U60" s="349"/>
      <c r="V60" s="349"/>
    </row>
    <row r="61" spans="1:22">
      <c r="A61" s="348">
        <v>17</v>
      </c>
      <c r="B61" s="348" t="s">
        <v>88</v>
      </c>
      <c r="C61" s="349">
        <v>20251022</v>
      </c>
      <c r="D61" s="346">
        <v>189.68</v>
      </c>
      <c r="E61" s="347">
        <v>2020.8</v>
      </c>
      <c r="F61" s="347">
        <v>383305.35</v>
      </c>
      <c r="G61" s="51"/>
      <c r="H61" s="51"/>
      <c r="I61" s="51"/>
      <c r="J61" s="51"/>
      <c r="K61" s="51"/>
      <c r="L61" s="349"/>
      <c r="M61" s="349"/>
      <c r="N61" s="349"/>
      <c r="O61" s="349"/>
      <c r="P61" s="349"/>
      <c r="Q61" s="349"/>
      <c r="R61" s="349"/>
      <c r="S61" s="349"/>
      <c r="T61" s="349"/>
      <c r="U61" s="349"/>
      <c r="V61" s="349"/>
    </row>
    <row r="62" spans="1:22">
      <c r="A62" s="348">
        <v>18</v>
      </c>
      <c r="B62" s="348" t="s">
        <v>89</v>
      </c>
      <c r="C62" s="349"/>
      <c r="D62" s="347"/>
      <c r="E62" s="347"/>
      <c r="F62" s="347"/>
      <c r="G62" s="51"/>
      <c r="H62" s="51"/>
      <c r="I62" s="51"/>
      <c r="J62" s="51"/>
      <c r="K62" s="51"/>
      <c r="L62" s="349"/>
      <c r="M62" s="349"/>
      <c r="N62" s="349"/>
      <c r="O62" s="349"/>
      <c r="P62" s="349"/>
      <c r="Q62" s="349"/>
      <c r="R62" s="349"/>
      <c r="S62" s="349"/>
      <c r="T62" s="349"/>
      <c r="U62" s="349"/>
      <c r="V62" s="349"/>
    </row>
    <row r="63" spans="1:22">
      <c r="A63" s="348">
        <v>19</v>
      </c>
      <c r="B63" s="348" t="s">
        <v>90</v>
      </c>
      <c r="C63" s="349"/>
      <c r="D63" s="347"/>
      <c r="E63" s="347"/>
      <c r="F63" s="347"/>
      <c r="G63" s="51"/>
      <c r="H63" s="51"/>
      <c r="I63" s="51"/>
      <c r="J63" s="51"/>
      <c r="K63" s="51"/>
      <c r="L63" s="349"/>
      <c r="M63" s="349"/>
      <c r="N63" s="349"/>
      <c r="O63" s="349"/>
      <c r="P63" s="349"/>
      <c r="Q63" s="349"/>
      <c r="R63" s="349"/>
      <c r="S63" s="349"/>
      <c r="T63" s="349"/>
      <c r="U63" s="349"/>
      <c r="V63" s="349"/>
    </row>
    <row r="64" spans="1:22">
      <c r="A64" s="348"/>
      <c r="B64" s="47"/>
      <c r="C64" s="349"/>
      <c r="D64" s="347"/>
      <c r="E64" s="347"/>
      <c r="F64" s="347"/>
      <c r="G64" s="51"/>
      <c r="H64" s="51"/>
      <c r="I64" s="51"/>
      <c r="J64" s="51"/>
      <c r="K64" s="51"/>
      <c r="L64" s="349"/>
      <c r="M64" s="349"/>
      <c r="N64" s="349"/>
      <c r="O64" s="349"/>
      <c r="P64" s="349"/>
      <c r="Q64" s="349"/>
      <c r="R64" s="349"/>
      <c r="S64" s="349"/>
      <c r="T64" s="349"/>
      <c r="U64" s="349"/>
      <c r="V64" s="349"/>
    </row>
    <row r="65" spans="1:22">
      <c r="A65" s="348"/>
      <c r="B65" s="352" t="s">
        <v>91</v>
      </c>
      <c r="C65" s="349"/>
      <c r="D65" s="347"/>
      <c r="E65" s="347"/>
      <c r="F65" s="353">
        <f>SUM(F45:F64)</f>
        <v>30301543.86</v>
      </c>
      <c r="G65" s="51"/>
      <c r="H65" s="51"/>
      <c r="I65" s="51"/>
      <c r="J65" s="51"/>
      <c r="K65" s="51"/>
      <c r="L65" s="349"/>
      <c r="M65" s="349"/>
      <c r="N65" s="349"/>
      <c r="O65" s="349"/>
      <c r="P65" s="349"/>
      <c r="Q65" s="349"/>
      <c r="R65" s="349"/>
      <c r="S65" s="349"/>
      <c r="T65" s="349"/>
      <c r="U65" s="349"/>
      <c r="V65" s="349"/>
    </row>
    <row r="66" spans="1:22">
      <c r="A66" s="349"/>
      <c r="B66" s="354" t="s">
        <v>92</v>
      </c>
      <c r="C66" s="349"/>
      <c r="D66" s="347"/>
      <c r="E66" s="347"/>
      <c r="F66" s="353">
        <f>50000000-F65</f>
        <v>19698456.14</v>
      </c>
      <c r="G66" s="51"/>
      <c r="H66" s="51"/>
      <c r="I66" s="51"/>
      <c r="J66" s="51"/>
      <c r="K66" s="51"/>
      <c r="L66" s="349"/>
      <c r="M66" s="349"/>
      <c r="N66" s="349"/>
      <c r="O66" s="349"/>
      <c r="P66" s="349"/>
      <c r="Q66" s="349"/>
      <c r="R66" s="349"/>
      <c r="S66" s="349"/>
      <c r="T66" s="349"/>
      <c r="U66" s="349"/>
      <c r="V66" s="349"/>
    </row>
    <row r="67" spans="1:22">
      <c r="A67" s="349"/>
      <c r="B67" s="349"/>
      <c r="C67" s="349"/>
      <c r="D67" s="347"/>
      <c r="E67" s="347"/>
      <c r="F67" s="347"/>
      <c r="G67" s="51"/>
      <c r="H67" s="51"/>
      <c r="I67" s="51"/>
      <c r="J67" s="51"/>
      <c r="K67" s="51"/>
      <c r="L67" s="349"/>
      <c r="M67" s="349"/>
      <c r="N67" s="349"/>
      <c r="O67" s="349"/>
      <c r="P67" s="349"/>
      <c r="Q67" s="349"/>
      <c r="R67" s="349"/>
      <c r="S67" s="349"/>
      <c r="T67" s="349"/>
      <c r="U67" s="349"/>
      <c r="V67" s="349"/>
    </row>
    <row r="68" spans="1:22">
      <c r="A68" s="349"/>
      <c r="B68" s="349"/>
      <c r="C68" s="349"/>
      <c r="D68" s="347"/>
      <c r="E68" s="347"/>
      <c r="F68" s="347"/>
      <c r="G68" s="51"/>
      <c r="H68" s="51"/>
      <c r="I68" s="51"/>
      <c r="J68" s="51"/>
      <c r="K68" s="51"/>
      <c r="L68" s="349"/>
      <c r="M68" s="349"/>
      <c r="N68" s="349"/>
      <c r="O68" s="349"/>
      <c r="P68" s="349"/>
      <c r="Q68" s="349"/>
      <c r="R68" s="349"/>
      <c r="S68" s="349"/>
      <c r="T68" s="349"/>
      <c r="U68" s="349"/>
      <c r="V68" s="349"/>
    </row>
    <row r="69" spans="1:22">
      <c r="A69" s="349"/>
      <c r="B69" s="349"/>
      <c r="C69" s="349"/>
      <c r="D69" s="347"/>
      <c r="E69" s="347"/>
      <c r="F69" s="347"/>
      <c r="G69" s="51"/>
      <c r="H69" s="51"/>
      <c r="I69" s="51"/>
      <c r="J69" s="51"/>
      <c r="K69" s="51"/>
      <c r="L69" s="349"/>
      <c r="M69" s="349"/>
      <c r="N69" s="349"/>
      <c r="O69" s="349"/>
      <c r="P69" s="349"/>
      <c r="Q69" s="349"/>
      <c r="R69" s="349"/>
      <c r="S69" s="349"/>
      <c r="T69" s="349"/>
      <c r="U69" s="349"/>
      <c r="V69" s="349"/>
    </row>
    <row r="70" spans="1:22">
      <c r="A70" s="349"/>
      <c r="B70" s="349"/>
      <c r="C70" s="349"/>
      <c r="D70" s="347"/>
      <c r="E70" s="347"/>
      <c r="F70" s="347"/>
      <c r="G70" s="51"/>
      <c r="H70" s="51"/>
      <c r="I70" s="51"/>
      <c r="J70" s="51"/>
      <c r="K70" s="51"/>
      <c r="L70" s="349"/>
      <c r="M70" s="349"/>
      <c r="N70" s="349"/>
      <c r="O70" s="349"/>
      <c r="P70" s="349"/>
      <c r="Q70" s="349"/>
      <c r="R70" s="349"/>
      <c r="S70" s="349"/>
      <c r="T70" s="349"/>
      <c r="U70" s="349"/>
      <c r="V70" s="349"/>
    </row>
    <row r="71" spans="1:22">
      <c r="A71" s="349"/>
      <c r="B71" s="349"/>
      <c r="C71" s="349"/>
      <c r="D71" s="347"/>
      <c r="E71" s="347"/>
      <c r="F71" s="347"/>
      <c r="G71" s="72"/>
      <c r="H71" s="72"/>
      <c r="I71" s="51"/>
      <c r="J71" s="51"/>
      <c r="K71" s="51"/>
      <c r="L71" s="349"/>
      <c r="M71" s="349"/>
      <c r="N71" s="349"/>
      <c r="O71" s="349"/>
      <c r="P71" s="349"/>
      <c r="Q71" s="349"/>
      <c r="R71" s="349"/>
      <c r="S71" s="349"/>
      <c r="T71" s="349"/>
      <c r="U71" s="349"/>
      <c r="V71" s="349"/>
    </row>
    <row r="72" spans="1:22">
      <c r="A72" s="349"/>
      <c r="B72" s="349"/>
      <c r="C72" s="349"/>
      <c r="D72" s="347"/>
      <c r="E72" s="347"/>
      <c r="F72" s="347"/>
      <c r="G72" s="51"/>
      <c r="H72" s="51"/>
      <c r="I72" s="51"/>
      <c r="J72" s="51"/>
      <c r="K72" s="51"/>
      <c r="L72" s="349"/>
      <c r="M72" s="349"/>
      <c r="N72" s="349"/>
      <c r="O72" s="349"/>
      <c r="P72" s="349"/>
      <c r="Q72" s="349"/>
      <c r="R72" s="349"/>
      <c r="S72" s="349"/>
      <c r="T72" s="349"/>
      <c r="U72" s="349"/>
      <c r="V72" s="349"/>
    </row>
    <row r="73" spans="1:22">
      <c r="A73" s="349"/>
      <c r="B73" s="349"/>
      <c r="C73" s="349"/>
      <c r="D73" s="347"/>
      <c r="E73" s="347"/>
      <c r="F73" s="347"/>
      <c r="G73" s="51"/>
      <c r="H73" s="51"/>
      <c r="I73" s="51"/>
      <c r="J73" s="51"/>
      <c r="K73" s="51"/>
      <c r="L73" s="349"/>
      <c r="M73" s="349"/>
      <c r="N73" s="349"/>
      <c r="O73" s="349"/>
      <c r="P73" s="349"/>
      <c r="Q73" s="349"/>
      <c r="R73" s="349"/>
      <c r="S73" s="349"/>
      <c r="T73" s="349"/>
      <c r="U73" s="349"/>
      <c r="V73" s="349"/>
    </row>
    <row r="74" spans="1:22">
      <c r="A74" s="349"/>
      <c r="B74" s="349"/>
      <c r="C74" s="349"/>
      <c r="D74" s="347"/>
      <c r="E74" s="347"/>
      <c r="F74" s="347"/>
      <c r="G74" s="51"/>
      <c r="H74" s="51"/>
      <c r="I74" s="51"/>
      <c r="J74" s="51"/>
      <c r="K74" s="51"/>
      <c r="L74" s="349"/>
      <c r="M74" s="349"/>
      <c r="N74" s="349"/>
      <c r="O74" s="349"/>
      <c r="P74" s="349"/>
      <c r="Q74" s="349"/>
      <c r="R74" s="349"/>
      <c r="S74" s="349"/>
      <c r="T74" s="349"/>
      <c r="U74" s="349"/>
      <c r="V74" s="349"/>
    </row>
    <row r="75" spans="1:22">
      <c r="A75" s="349"/>
      <c r="B75" s="349"/>
      <c r="C75" s="349"/>
      <c r="D75" s="347"/>
      <c r="E75" s="347"/>
      <c r="F75" s="347"/>
      <c r="G75" s="51"/>
      <c r="H75" s="51"/>
      <c r="I75" s="51"/>
      <c r="J75" s="51"/>
      <c r="K75" s="51"/>
      <c r="L75" s="349"/>
      <c r="M75" s="349"/>
      <c r="N75" s="349"/>
      <c r="O75" s="349"/>
      <c r="P75" s="349"/>
      <c r="Q75" s="349"/>
      <c r="R75" s="349"/>
      <c r="S75" s="349"/>
      <c r="T75" s="349"/>
      <c r="U75" s="349"/>
      <c r="V75" s="349"/>
    </row>
    <row r="76" spans="1:22">
      <c r="A76" s="349"/>
      <c r="B76" s="349"/>
      <c r="C76" s="349"/>
      <c r="D76" s="347"/>
      <c r="E76" s="347"/>
      <c r="F76" s="347"/>
      <c r="G76" s="51"/>
      <c r="H76" s="51"/>
      <c r="I76" s="51"/>
      <c r="J76" s="51"/>
      <c r="K76" s="51"/>
      <c r="L76" s="349"/>
      <c r="M76" s="349"/>
      <c r="N76" s="349"/>
      <c r="O76" s="349"/>
      <c r="P76" s="349"/>
      <c r="Q76" s="349"/>
      <c r="R76" s="349"/>
      <c r="S76" s="349"/>
      <c r="T76" s="349"/>
      <c r="U76" s="349"/>
      <c r="V76" s="349"/>
    </row>
    <row r="77" spans="1:22">
      <c r="A77" s="349"/>
      <c r="B77" s="349"/>
      <c r="C77" s="349"/>
      <c r="D77" s="347"/>
      <c r="E77" s="347"/>
      <c r="F77" s="347"/>
      <c r="G77" s="51"/>
      <c r="H77" s="51"/>
      <c r="I77" s="51"/>
      <c r="J77" s="51"/>
      <c r="K77" s="51"/>
      <c r="L77" s="349"/>
      <c r="M77" s="349"/>
      <c r="N77" s="349"/>
      <c r="O77" s="349"/>
      <c r="P77" s="349"/>
      <c r="Q77" s="349"/>
      <c r="R77" s="349"/>
      <c r="S77" s="349"/>
      <c r="T77" s="349"/>
      <c r="U77" s="349"/>
      <c r="V77" s="349"/>
    </row>
    <row r="78" spans="1:22">
      <c r="A78" s="349"/>
      <c r="B78" s="349"/>
      <c r="C78" s="349"/>
      <c r="D78" s="347"/>
      <c r="E78" s="347"/>
      <c r="F78" s="347"/>
      <c r="G78" s="51"/>
      <c r="H78" s="51"/>
      <c r="I78" s="51"/>
      <c r="J78" s="51"/>
      <c r="K78" s="51"/>
      <c r="L78" s="349"/>
      <c r="M78" s="349"/>
      <c r="N78" s="349"/>
      <c r="O78" s="349"/>
      <c r="P78" s="349"/>
      <c r="Q78" s="349"/>
      <c r="R78" s="349"/>
      <c r="S78" s="349"/>
      <c r="T78" s="349"/>
      <c r="U78" s="349"/>
      <c r="V78" s="349"/>
    </row>
    <row r="79" spans="1:22">
      <c r="A79" s="349"/>
      <c r="B79" s="349"/>
      <c r="C79" s="349"/>
      <c r="D79" s="347"/>
      <c r="E79" s="347"/>
      <c r="F79" s="347"/>
      <c r="G79" s="51"/>
      <c r="H79" s="51"/>
      <c r="I79" s="51"/>
      <c r="J79" s="51"/>
      <c r="K79" s="51"/>
      <c r="L79" s="349"/>
      <c r="M79" s="349"/>
      <c r="N79" s="349"/>
      <c r="O79" s="349"/>
      <c r="P79" s="349"/>
      <c r="Q79" s="349"/>
      <c r="R79" s="349"/>
      <c r="S79" s="349"/>
      <c r="T79" s="349"/>
      <c r="U79" s="349"/>
      <c r="V79" s="349"/>
    </row>
    <row r="80" spans="1:22">
      <c r="A80" s="349"/>
      <c r="B80" s="349"/>
      <c r="C80" s="349"/>
      <c r="D80" s="347"/>
      <c r="E80" s="347"/>
      <c r="F80" s="347"/>
      <c r="G80" s="51"/>
      <c r="H80" s="51"/>
      <c r="I80" s="51"/>
      <c r="J80" s="51"/>
      <c r="K80" s="51"/>
      <c r="L80" s="349"/>
      <c r="M80" s="349"/>
      <c r="N80" s="349"/>
      <c r="O80" s="349"/>
      <c r="P80" s="349"/>
      <c r="Q80" s="349"/>
      <c r="R80" s="349"/>
      <c r="S80" s="349"/>
      <c r="T80" s="349"/>
      <c r="U80" s="349"/>
      <c r="V80" s="349"/>
    </row>
    <row r="81" spans="1:22">
      <c r="A81" s="349"/>
      <c r="B81" s="349"/>
      <c r="C81" s="349"/>
      <c r="D81" s="347"/>
      <c r="E81" s="347"/>
      <c r="F81" s="347"/>
      <c r="G81" s="51"/>
      <c r="H81" s="51"/>
      <c r="I81" s="51"/>
      <c r="J81" s="51"/>
      <c r="K81" s="51"/>
      <c r="L81" s="349"/>
      <c r="M81" s="349"/>
      <c r="N81" s="349"/>
      <c r="O81" s="349"/>
      <c r="P81" s="349"/>
      <c r="Q81" s="349"/>
      <c r="R81" s="349"/>
      <c r="S81" s="349"/>
      <c r="T81" s="349"/>
      <c r="U81" s="349"/>
      <c r="V81" s="349"/>
    </row>
    <row r="82" spans="1:22">
      <c r="A82" s="349"/>
      <c r="B82" s="349"/>
      <c r="C82" s="349"/>
      <c r="D82" s="347"/>
      <c r="E82" s="347"/>
      <c r="F82" s="347"/>
      <c r="G82" s="51"/>
      <c r="H82" s="51"/>
      <c r="I82" s="51"/>
      <c r="J82" s="51"/>
      <c r="K82" s="51"/>
      <c r="L82" s="349"/>
      <c r="M82" s="349"/>
      <c r="N82" s="349"/>
      <c r="O82" s="349"/>
      <c r="P82" s="349"/>
      <c r="Q82" s="349"/>
      <c r="R82" s="349"/>
      <c r="S82" s="349"/>
      <c r="T82" s="349"/>
      <c r="U82" s="349"/>
      <c r="V82" s="349"/>
    </row>
    <row r="83" spans="1:22">
      <c r="A83" s="349"/>
      <c r="B83" s="349"/>
      <c r="C83" s="349"/>
      <c r="D83" s="347"/>
      <c r="E83" s="347"/>
      <c r="F83" s="347"/>
      <c r="G83" s="51"/>
      <c r="H83" s="51"/>
      <c r="I83" s="51"/>
      <c r="J83" s="51"/>
      <c r="K83" s="51"/>
      <c r="L83" s="349"/>
      <c r="M83" s="349"/>
      <c r="N83" s="349"/>
      <c r="O83" s="349"/>
      <c r="P83" s="349"/>
      <c r="Q83" s="349"/>
      <c r="R83" s="349"/>
      <c r="S83" s="349"/>
      <c r="T83" s="349"/>
      <c r="U83" s="349"/>
      <c r="V83" s="349"/>
    </row>
    <row r="84" spans="1:22">
      <c r="A84" s="349"/>
      <c r="B84" s="349"/>
      <c r="C84" s="349"/>
      <c r="D84" s="347"/>
      <c r="E84" s="347"/>
      <c r="F84" s="347"/>
      <c r="G84" s="51"/>
      <c r="H84" s="51"/>
      <c r="I84" s="51"/>
      <c r="J84" s="51"/>
      <c r="K84" s="51"/>
      <c r="L84" s="349"/>
      <c r="M84" s="349"/>
      <c r="N84" s="349"/>
      <c r="O84" s="349"/>
      <c r="P84" s="349"/>
      <c r="Q84" s="349"/>
      <c r="R84" s="349"/>
      <c r="S84" s="349"/>
      <c r="T84" s="349"/>
      <c r="U84" s="349"/>
      <c r="V84" s="349"/>
    </row>
    <row r="85" spans="1:22">
      <c r="A85" s="349"/>
      <c r="B85" s="349"/>
      <c r="C85" s="349"/>
      <c r="D85" s="347"/>
      <c r="E85" s="347"/>
      <c r="F85" s="347"/>
      <c r="G85" s="51"/>
      <c r="H85" s="51"/>
      <c r="I85" s="51"/>
      <c r="J85" s="51"/>
      <c r="K85" s="51"/>
      <c r="L85" s="349"/>
      <c r="M85" s="349"/>
      <c r="N85" s="349"/>
      <c r="O85" s="349"/>
      <c r="P85" s="349"/>
      <c r="Q85" s="349"/>
      <c r="R85" s="349"/>
      <c r="S85" s="349"/>
      <c r="T85" s="349"/>
      <c r="U85" s="349"/>
      <c r="V85" s="349"/>
    </row>
    <row r="86" spans="1:22">
      <c r="A86" s="349"/>
      <c r="B86" s="349"/>
      <c r="C86" s="349"/>
      <c r="D86" s="347"/>
      <c r="E86" s="347"/>
      <c r="F86" s="347"/>
      <c r="G86" s="349"/>
      <c r="H86" s="349"/>
      <c r="I86" s="349"/>
      <c r="J86" s="349"/>
      <c r="K86" s="349"/>
      <c r="L86" s="349"/>
      <c r="M86" s="349"/>
      <c r="N86" s="349"/>
      <c r="O86" s="349"/>
      <c r="P86" s="349"/>
      <c r="Q86" s="349"/>
      <c r="R86" s="349"/>
      <c r="S86" s="349"/>
      <c r="T86" s="349"/>
      <c r="U86" s="349"/>
      <c r="V86" s="349"/>
    </row>
    <row r="87" spans="1:22">
      <c r="A87" s="349"/>
      <c r="B87" s="349"/>
      <c r="C87" s="349"/>
      <c r="D87" s="347"/>
      <c r="E87" s="347"/>
      <c r="F87" s="347"/>
      <c r="G87" s="349"/>
      <c r="H87" s="349"/>
      <c r="I87" s="349"/>
      <c r="J87" s="349"/>
      <c r="K87" s="349"/>
      <c r="L87" s="349"/>
      <c r="M87" s="349"/>
      <c r="N87" s="349"/>
      <c r="O87" s="349"/>
      <c r="P87" s="349"/>
      <c r="Q87" s="349"/>
      <c r="R87" s="349"/>
      <c r="S87" s="349"/>
      <c r="T87" s="349"/>
      <c r="U87" s="349"/>
      <c r="V87" s="349"/>
    </row>
    <row r="88" spans="1:22">
      <c r="A88" s="349"/>
      <c r="B88" s="349"/>
      <c r="C88" s="349"/>
      <c r="D88" s="347"/>
      <c r="E88" s="347"/>
      <c r="F88" s="347"/>
      <c r="G88" s="349"/>
      <c r="H88" s="349"/>
      <c r="I88" s="349"/>
      <c r="J88" s="349"/>
      <c r="K88" s="349"/>
      <c r="L88" s="349"/>
      <c r="M88" s="349"/>
      <c r="N88" s="349"/>
      <c r="O88" s="349"/>
      <c r="P88" s="349"/>
      <c r="Q88" s="349"/>
      <c r="R88" s="349"/>
      <c r="S88" s="349"/>
      <c r="T88" s="349"/>
      <c r="U88" s="349"/>
      <c r="V88" s="349"/>
    </row>
    <row r="89" spans="1:22">
      <c r="A89" s="349"/>
      <c r="B89" s="349"/>
      <c r="C89" s="349"/>
      <c r="D89" s="347"/>
      <c r="E89" s="347"/>
      <c r="F89" s="347"/>
      <c r="G89" s="349"/>
      <c r="H89" s="349"/>
      <c r="I89" s="349"/>
      <c r="J89" s="349"/>
      <c r="K89" s="349"/>
      <c r="L89" s="349"/>
      <c r="M89" s="349"/>
      <c r="N89" s="349"/>
      <c r="O89" s="349"/>
      <c r="P89" s="349"/>
      <c r="Q89" s="349"/>
      <c r="R89" s="349"/>
      <c r="S89" s="349"/>
      <c r="T89" s="349"/>
      <c r="U89" s="349"/>
      <c r="V89" s="349"/>
    </row>
    <row r="90" spans="1:22">
      <c r="A90" s="349"/>
      <c r="B90" s="349"/>
      <c r="C90" s="349"/>
      <c r="D90" s="347"/>
      <c r="E90" s="347"/>
      <c r="F90" s="347"/>
      <c r="G90" s="349"/>
      <c r="H90" s="349"/>
      <c r="I90" s="349"/>
      <c r="J90" s="349"/>
      <c r="K90" s="349"/>
      <c r="L90" s="349"/>
      <c r="M90" s="349"/>
      <c r="N90" s="349"/>
      <c r="O90" s="349"/>
      <c r="P90" s="349"/>
      <c r="Q90" s="349"/>
      <c r="R90" s="349"/>
      <c r="S90" s="349"/>
      <c r="T90" s="349"/>
      <c r="U90" s="349"/>
      <c r="V90" s="349"/>
    </row>
    <row r="91" spans="1:22">
      <c r="A91" s="349"/>
      <c r="B91" s="349"/>
      <c r="C91" s="349"/>
      <c r="D91" s="347"/>
      <c r="E91" s="347"/>
      <c r="F91" s="347"/>
      <c r="G91" s="349"/>
      <c r="H91" s="349"/>
      <c r="I91" s="349"/>
      <c r="J91" s="349"/>
      <c r="K91" s="349"/>
      <c r="L91" s="349"/>
      <c r="M91" s="349"/>
      <c r="N91" s="349"/>
      <c r="O91" s="349"/>
      <c r="P91" s="349"/>
      <c r="Q91" s="349"/>
      <c r="R91" s="349"/>
      <c r="S91" s="349"/>
      <c r="T91" s="349"/>
      <c r="U91" s="349"/>
      <c r="V91" s="349"/>
    </row>
    <row r="92" spans="1:22">
      <c r="A92" s="349"/>
      <c r="B92" s="349"/>
      <c r="C92" s="349"/>
      <c r="D92" s="347"/>
      <c r="E92" s="347"/>
      <c r="F92" s="347"/>
      <c r="G92" s="349"/>
      <c r="H92" s="349"/>
      <c r="I92" s="349"/>
      <c r="J92" s="349"/>
      <c r="K92" s="349"/>
      <c r="L92" s="349"/>
      <c r="M92" s="349"/>
      <c r="N92" s="349"/>
      <c r="O92" s="349"/>
      <c r="P92" s="349"/>
      <c r="Q92" s="349"/>
      <c r="R92" s="349"/>
      <c r="S92" s="349"/>
      <c r="T92" s="349"/>
      <c r="U92" s="349"/>
      <c r="V92" s="349"/>
    </row>
    <row r="93" spans="1:22">
      <c r="A93" s="349"/>
      <c r="B93" s="349"/>
      <c r="C93" s="349"/>
      <c r="D93" s="347"/>
      <c r="E93" s="347"/>
      <c r="F93" s="347"/>
      <c r="G93" s="349"/>
      <c r="H93" s="349"/>
      <c r="I93" s="349"/>
      <c r="J93" s="349"/>
      <c r="K93" s="349"/>
      <c r="L93" s="349"/>
      <c r="M93" s="349"/>
      <c r="N93" s="349"/>
      <c r="O93" s="349"/>
      <c r="P93" s="349"/>
      <c r="Q93" s="349"/>
      <c r="R93" s="349"/>
      <c r="S93" s="349"/>
      <c r="T93" s="349"/>
      <c r="U93" s="349"/>
      <c r="V93" s="349"/>
    </row>
    <row r="94" spans="1:22">
      <c r="A94" s="349"/>
      <c r="B94" s="349"/>
      <c r="C94" s="349"/>
      <c r="D94" s="347"/>
      <c r="E94" s="347"/>
      <c r="F94" s="347"/>
      <c r="G94" s="349"/>
      <c r="H94" s="349"/>
      <c r="I94" s="349"/>
      <c r="J94" s="349"/>
      <c r="K94" s="349"/>
      <c r="L94" s="349"/>
      <c r="M94" s="349"/>
      <c r="N94" s="349"/>
      <c r="O94" s="349"/>
      <c r="P94" s="349"/>
      <c r="Q94" s="349"/>
      <c r="R94" s="349"/>
      <c r="S94" s="349"/>
      <c r="T94" s="349"/>
      <c r="U94" s="349"/>
      <c r="V94" s="349"/>
    </row>
    <row r="95" spans="1:22">
      <c r="A95" s="349"/>
      <c r="B95" s="349"/>
      <c r="C95" s="349"/>
      <c r="D95" s="347"/>
      <c r="E95" s="347"/>
      <c r="F95" s="347"/>
      <c r="G95" s="349"/>
      <c r="H95" s="349"/>
      <c r="I95" s="349"/>
      <c r="J95" s="349"/>
      <c r="K95" s="349"/>
      <c r="L95" s="349"/>
      <c r="M95" s="349"/>
      <c r="N95" s="349"/>
      <c r="O95" s="349"/>
      <c r="P95" s="349"/>
      <c r="Q95" s="349"/>
      <c r="R95" s="349"/>
      <c r="S95" s="349"/>
      <c r="T95" s="349"/>
      <c r="U95" s="349"/>
      <c r="V95" s="349"/>
    </row>
    <row r="96" spans="1:22">
      <c r="A96" s="349"/>
      <c r="B96" s="349"/>
      <c r="C96" s="349"/>
      <c r="D96" s="347"/>
      <c r="E96" s="347"/>
      <c r="F96" s="347"/>
      <c r="G96" s="349"/>
      <c r="H96" s="349"/>
      <c r="I96" s="349"/>
      <c r="J96" s="349"/>
      <c r="K96" s="349"/>
      <c r="L96" s="349"/>
      <c r="M96" s="349"/>
      <c r="N96" s="349"/>
      <c r="O96" s="349"/>
      <c r="P96" s="349"/>
      <c r="Q96" s="349"/>
      <c r="R96" s="349"/>
      <c r="S96" s="349"/>
      <c r="T96" s="349"/>
      <c r="U96" s="349"/>
      <c r="V96" s="349"/>
    </row>
    <row r="97" spans="1:22">
      <c r="A97" s="349"/>
      <c r="B97" s="349"/>
      <c r="C97" s="349"/>
      <c r="D97" s="347"/>
      <c r="E97" s="347"/>
      <c r="F97" s="347"/>
      <c r="G97" s="349"/>
      <c r="H97" s="349"/>
      <c r="I97" s="349"/>
      <c r="J97" s="349"/>
      <c r="K97" s="349"/>
      <c r="L97" s="349"/>
      <c r="M97" s="349"/>
      <c r="N97" s="349"/>
      <c r="O97" s="349"/>
      <c r="P97" s="349"/>
      <c r="Q97" s="349"/>
      <c r="R97" s="349"/>
      <c r="S97" s="349"/>
      <c r="T97" s="349"/>
      <c r="U97" s="349"/>
      <c r="V97" s="349"/>
    </row>
    <row r="98" spans="1:22">
      <c r="A98" s="349"/>
      <c r="B98" s="349"/>
      <c r="C98" s="349"/>
      <c r="D98" s="347"/>
      <c r="E98" s="347"/>
      <c r="F98" s="347"/>
      <c r="G98" s="349"/>
      <c r="H98" s="349"/>
      <c r="I98" s="349"/>
      <c r="J98" s="349"/>
      <c r="K98" s="349"/>
      <c r="L98" s="349"/>
      <c r="M98" s="349"/>
      <c r="N98" s="349"/>
      <c r="O98" s="349"/>
      <c r="P98" s="349"/>
      <c r="Q98" s="349"/>
      <c r="R98" s="349"/>
      <c r="S98" s="349"/>
      <c r="T98" s="349"/>
      <c r="U98" s="349"/>
      <c r="V98" s="349"/>
    </row>
    <row r="99" spans="1:22">
      <c r="A99" s="349"/>
      <c r="B99" s="349"/>
      <c r="C99" s="349"/>
      <c r="D99" s="347"/>
      <c r="E99" s="347"/>
      <c r="F99" s="347"/>
      <c r="G99" s="349"/>
      <c r="H99" s="349"/>
      <c r="I99" s="349"/>
      <c r="J99" s="349"/>
      <c r="K99" s="349"/>
      <c r="L99" s="349"/>
      <c r="M99" s="349"/>
      <c r="N99" s="349"/>
      <c r="O99" s="349"/>
      <c r="P99" s="349"/>
      <c r="Q99" s="349"/>
      <c r="R99" s="349"/>
      <c r="S99" s="349"/>
      <c r="T99" s="349"/>
      <c r="U99" s="349"/>
      <c r="V99" s="349"/>
    </row>
    <row r="100" spans="1:22">
      <c r="A100" s="346"/>
      <c r="B100" s="346"/>
      <c r="C100" s="346"/>
      <c r="D100" s="347"/>
      <c r="E100" s="347"/>
      <c r="F100" s="347"/>
      <c r="G100" s="346"/>
      <c r="H100" s="346"/>
      <c r="I100" s="346"/>
      <c r="J100" s="346"/>
      <c r="K100" s="346"/>
      <c r="L100" s="346"/>
      <c r="M100" s="346"/>
      <c r="N100" s="346"/>
      <c r="O100" s="346"/>
      <c r="P100" s="346"/>
      <c r="Q100" s="346"/>
      <c r="R100" s="346"/>
      <c r="S100" s="346"/>
      <c r="T100" s="346"/>
      <c r="U100" s="346"/>
      <c r="V100" s="346"/>
    </row>
    <row r="101" spans="1:22">
      <c r="A101" s="346"/>
      <c r="B101" s="346"/>
      <c r="C101" s="346"/>
      <c r="D101" s="347"/>
      <c r="E101" s="347"/>
      <c r="F101" s="347"/>
      <c r="G101" s="346"/>
      <c r="H101" s="346"/>
      <c r="I101" s="346"/>
      <c r="J101" s="346"/>
      <c r="K101" s="346"/>
      <c r="L101" s="346"/>
      <c r="M101" s="346"/>
      <c r="N101" s="346"/>
      <c r="O101" s="346"/>
      <c r="P101" s="346"/>
      <c r="Q101" s="346"/>
      <c r="R101" s="346"/>
      <c r="S101" s="346"/>
      <c r="T101" s="346"/>
      <c r="U101" s="346"/>
      <c r="V101" s="346"/>
    </row>
    <row r="102" spans="1:22">
      <c r="A102" s="346"/>
      <c r="B102" s="346"/>
      <c r="C102" s="346"/>
      <c r="D102" s="347"/>
      <c r="E102" s="347"/>
      <c r="F102" s="347"/>
      <c r="G102" s="346"/>
      <c r="H102" s="346"/>
      <c r="I102" s="346"/>
      <c r="J102" s="346"/>
      <c r="K102" s="346"/>
      <c r="L102" s="346"/>
      <c r="M102" s="346"/>
      <c r="N102" s="346"/>
      <c r="O102" s="346"/>
      <c r="P102" s="346"/>
      <c r="Q102" s="346"/>
      <c r="R102" s="346"/>
      <c r="S102" s="346"/>
      <c r="T102" s="346"/>
      <c r="U102" s="346"/>
      <c r="V102" s="346"/>
    </row>
    <row r="103" spans="1:22">
      <c r="A103" s="346"/>
      <c r="B103" s="346"/>
      <c r="C103" s="346"/>
      <c r="D103" s="347"/>
      <c r="E103" s="347"/>
      <c r="F103" s="347"/>
      <c r="G103" s="346"/>
      <c r="H103" s="346"/>
      <c r="I103" s="346"/>
      <c r="J103" s="346"/>
      <c r="K103" s="346"/>
      <c r="L103" s="346"/>
      <c r="M103" s="346"/>
      <c r="N103" s="346"/>
      <c r="O103" s="346"/>
      <c r="P103" s="346"/>
      <c r="Q103" s="346"/>
      <c r="R103" s="346"/>
      <c r="S103" s="346"/>
      <c r="T103" s="346"/>
      <c r="U103" s="346"/>
      <c r="V103" s="346"/>
    </row>
    <row r="104" spans="1:22">
      <c r="A104" s="346"/>
      <c r="B104" s="346"/>
      <c r="C104" s="346"/>
      <c r="D104" s="347"/>
      <c r="E104" s="347"/>
      <c r="F104" s="347"/>
      <c r="G104" s="346"/>
      <c r="H104" s="346"/>
      <c r="I104" s="346"/>
      <c r="J104" s="346"/>
      <c r="K104" s="346"/>
      <c r="L104" s="346"/>
      <c r="M104" s="346"/>
      <c r="N104" s="346"/>
      <c r="O104" s="346"/>
      <c r="P104" s="346"/>
      <c r="Q104" s="346"/>
      <c r="R104" s="346"/>
      <c r="S104" s="346"/>
      <c r="T104" s="346"/>
      <c r="U104" s="346"/>
      <c r="V104" s="346"/>
    </row>
    <row r="105" spans="1:22">
      <c r="A105" s="346"/>
      <c r="B105" s="346"/>
      <c r="C105" s="346"/>
      <c r="D105" s="347"/>
      <c r="E105" s="347"/>
      <c r="F105" s="347"/>
      <c r="G105" s="346"/>
      <c r="H105" s="346"/>
      <c r="I105" s="346"/>
      <c r="J105" s="346"/>
      <c r="K105" s="346"/>
      <c r="L105" s="346"/>
      <c r="M105" s="346"/>
      <c r="N105" s="346"/>
      <c r="O105" s="346"/>
      <c r="P105" s="346"/>
      <c r="Q105" s="346"/>
      <c r="R105" s="346"/>
      <c r="S105" s="346"/>
      <c r="T105" s="346"/>
      <c r="U105" s="346"/>
      <c r="V105" s="346"/>
    </row>
    <row r="106" spans="1:22">
      <c r="A106" s="346"/>
      <c r="B106" s="346"/>
      <c r="C106" s="346"/>
      <c r="D106" s="347"/>
      <c r="E106" s="347"/>
      <c r="F106" s="347"/>
      <c r="G106" s="346"/>
      <c r="H106" s="346"/>
      <c r="I106" s="346"/>
      <c r="J106" s="346"/>
      <c r="K106" s="346"/>
      <c r="L106" s="346"/>
      <c r="M106" s="346"/>
      <c r="N106" s="346"/>
      <c r="O106" s="346"/>
      <c r="P106" s="346"/>
      <c r="Q106" s="346"/>
      <c r="R106" s="346"/>
      <c r="S106" s="346"/>
      <c r="T106" s="346"/>
      <c r="U106" s="346"/>
      <c r="V106" s="346"/>
    </row>
    <row r="107" spans="1:22">
      <c r="A107" s="346"/>
      <c r="B107" s="346"/>
      <c r="C107" s="346"/>
      <c r="D107" s="347"/>
      <c r="E107" s="347"/>
      <c r="F107" s="347"/>
      <c r="G107" s="346"/>
      <c r="H107" s="346"/>
      <c r="I107" s="346"/>
      <c r="J107" s="346"/>
      <c r="K107" s="346"/>
      <c r="L107" s="346"/>
      <c r="M107" s="346"/>
      <c r="N107" s="346"/>
      <c r="O107" s="346"/>
      <c r="P107" s="346"/>
      <c r="Q107" s="346"/>
      <c r="R107" s="346"/>
      <c r="S107" s="346"/>
      <c r="T107" s="346"/>
      <c r="U107" s="346"/>
      <c r="V107" s="346"/>
    </row>
    <row r="108" spans="1:22">
      <c r="A108" s="346"/>
      <c r="B108" s="346"/>
      <c r="C108" s="346"/>
      <c r="D108" s="347"/>
      <c r="E108" s="347"/>
      <c r="F108" s="347"/>
      <c r="G108" s="346"/>
      <c r="H108" s="346"/>
      <c r="I108" s="346"/>
      <c r="J108" s="346"/>
      <c r="K108" s="346"/>
      <c r="L108" s="346"/>
      <c r="M108" s="346"/>
      <c r="N108" s="346"/>
      <c r="O108" s="346"/>
      <c r="P108" s="346"/>
      <c r="Q108" s="346"/>
      <c r="R108" s="346"/>
      <c r="S108" s="346"/>
      <c r="T108" s="346"/>
      <c r="U108" s="346"/>
      <c r="V108" s="346"/>
    </row>
    <row r="109" spans="1:22">
      <c r="A109" s="346"/>
      <c r="B109" s="346"/>
      <c r="C109" s="346"/>
      <c r="D109" s="347"/>
      <c r="E109" s="347"/>
      <c r="F109" s="347"/>
      <c r="G109" s="346"/>
      <c r="H109" s="346"/>
      <c r="I109" s="346"/>
      <c r="J109" s="346"/>
      <c r="K109" s="346"/>
      <c r="L109" s="346"/>
      <c r="M109" s="346"/>
      <c r="N109" s="346"/>
      <c r="O109" s="346"/>
      <c r="P109" s="346"/>
      <c r="Q109" s="346"/>
      <c r="R109" s="346"/>
      <c r="S109" s="346"/>
      <c r="T109" s="346"/>
      <c r="U109" s="346"/>
      <c r="V109" s="346"/>
    </row>
    <row r="110" spans="1:22">
      <c r="A110" s="346"/>
      <c r="B110" s="346"/>
      <c r="C110" s="346"/>
      <c r="D110" s="347"/>
      <c r="E110" s="347"/>
      <c r="F110" s="347"/>
      <c r="G110" s="346"/>
      <c r="H110" s="346"/>
      <c r="I110" s="346"/>
      <c r="J110" s="346"/>
      <c r="K110" s="346"/>
      <c r="L110" s="346"/>
      <c r="M110" s="346"/>
      <c r="N110" s="346"/>
      <c r="O110" s="346"/>
      <c r="P110" s="346"/>
      <c r="Q110" s="346"/>
      <c r="R110" s="346"/>
      <c r="S110" s="346"/>
      <c r="T110" s="346"/>
      <c r="U110" s="346"/>
      <c r="V110" s="346"/>
    </row>
    <row r="111" spans="1:22">
      <c r="A111" s="346"/>
      <c r="B111" s="346"/>
      <c r="C111" s="346"/>
      <c r="D111" s="347"/>
      <c r="E111" s="347"/>
      <c r="F111" s="347"/>
      <c r="G111" s="346"/>
      <c r="H111" s="346"/>
      <c r="I111" s="346"/>
      <c r="J111" s="346"/>
      <c r="K111" s="346"/>
      <c r="L111" s="346"/>
      <c r="M111" s="346"/>
      <c r="N111" s="346"/>
      <c r="O111" s="346"/>
      <c r="P111" s="346"/>
      <c r="Q111" s="346"/>
      <c r="R111" s="346"/>
      <c r="S111" s="346"/>
      <c r="T111" s="346"/>
      <c r="U111" s="346"/>
      <c r="V111" s="346"/>
    </row>
    <row r="112" spans="1:22">
      <c r="A112" s="346"/>
      <c r="B112" s="346"/>
      <c r="C112" s="346"/>
      <c r="D112" s="347"/>
      <c r="E112" s="347"/>
      <c r="F112" s="347"/>
      <c r="G112" s="346"/>
      <c r="H112" s="346"/>
      <c r="I112" s="346"/>
      <c r="J112" s="346"/>
      <c r="K112" s="346"/>
      <c r="L112" s="346"/>
      <c r="M112" s="346"/>
      <c r="N112" s="346"/>
      <c r="O112" s="346"/>
      <c r="P112" s="346"/>
      <c r="Q112" s="346"/>
      <c r="R112" s="346"/>
      <c r="S112" s="346"/>
      <c r="T112" s="346"/>
      <c r="U112" s="346"/>
      <c r="V112" s="346"/>
    </row>
    <row r="113" spans="1:22">
      <c r="A113" s="346"/>
      <c r="B113" s="346"/>
      <c r="C113" s="346"/>
      <c r="D113" s="347"/>
      <c r="E113" s="347"/>
      <c r="F113" s="347"/>
      <c r="G113" s="346"/>
      <c r="H113" s="346"/>
      <c r="I113" s="346"/>
      <c r="J113" s="346"/>
      <c r="K113" s="346"/>
      <c r="L113" s="346"/>
      <c r="M113" s="346"/>
      <c r="N113" s="346"/>
      <c r="O113" s="346"/>
      <c r="P113" s="346"/>
      <c r="Q113" s="346"/>
      <c r="R113" s="346"/>
      <c r="S113" s="346"/>
      <c r="T113" s="346"/>
      <c r="U113" s="346"/>
      <c r="V113" s="346"/>
    </row>
    <row r="114" spans="1:22">
      <c r="A114" s="346"/>
      <c r="B114" s="346"/>
      <c r="C114" s="346"/>
      <c r="D114" s="347"/>
      <c r="E114" s="347"/>
      <c r="F114" s="347"/>
      <c r="G114" s="346"/>
      <c r="H114" s="346"/>
      <c r="I114" s="346"/>
      <c r="J114" s="346"/>
      <c r="K114" s="346"/>
      <c r="L114" s="346"/>
      <c r="M114" s="346"/>
      <c r="N114" s="346"/>
      <c r="O114" s="346"/>
      <c r="P114" s="346"/>
      <c r="Q114" s="346"/>
      <c r="R114" s="346"/>
      <c r="S114" s="346"/>
      <c r="T114" s="346"/>
      <c r="U114" s="346"/>
      <c r="V114" s="346"/>
    </row>
    <row r="115" spans="1:22">
      <c r="A115" s="346"/>
      <c r="B115" s="346"/>
      <c r="C115" s="346"/>
      <c r="D115" s="347"/>
      <c r="E115" s="347"/>
      <c r="F115" s="347"/>
      <c r="G115" s="346"/>
      <c r="H115" s="346"/>
      <c r="I115" s="346"/>
      <c r="J115" s="346"/>
      <c r="K115" s="346"/>
      <c r="L115" s="346"/>
      <c r="M115" s="346"/>
      <c r="N115" s="346"/>
      <c r="O115" s="346"/>
      <c r="P115" s="346"/>
      <c r="Q115" s="346"/>
      <c r="R115" s="346"/>
      <c r="S115" s="346"/>
      <c r="T115" s="346"/>
      <c r="U115" s="346"/>
      <c r="V115" s="346"/>
    </row>
    <row r="116" spans="1:22">
      <c r="A116" s="346"/>
      <c r="B116" s="346"/>
      <c r="C116" s="346"/>
      <c r="D116" s="347"/>
      <c r="E116" s="347"/>
      <c r="F116" s="347"/>
      <c r="G116" s="346"/>
      <c r="H116" s="346"/>
      <c r="I116" s="346"/>
      <c r="J116" s="346"/>
      <c r="K116" s="346"/>
      <c r="L116" s="346"/>
      <c r="M116" s="346"/>
      <c r="N116" s="346"/>
      <c r="O116" s="346"/>
      <c r="P116" s="346"/>
      <c r="Q116" s="346"/>
      <c r="R116" s="346"/>
      <c r="S116" s="346"/>
      <c r="T116" s="346"/>
      <c r="U116" s="346"/>
      <c r="V116" s="346"/>
    </row>
    <row r="117" spans="1:22">
      <c r="A117" s="346"/>
      <c r="B117" s="346"/>
      <c r="C117" s="346"/>
      <c r="D117" s="347"/>
      <c r="E117" s="347"/>
      <c r="F117" s="347"/>
      <c r="G117" s="346"/>
      <c r="H117" s="346"/>
      <c r="I117" s="346"/>
      <c r="J117" s="346"/>
      <c r="K117" s="346"/>
      <c r="L117" s="346"/>
      <c r="M117" s="346"/>
      <c r="N117" s="346"/>
      <c r="O117" s="346"/>
      <c r="P117" s="346"/>
      <c r="Q117" s="346"/>
      <c r="R117" s="346"/>
      <c r="S117" s="346"/>
      <c r="T117" s="346"/>
      <c r="U117" s="346"/>
      <c r="V117" s="346"/>
    </row>
    <row r="118" spans="1:22">
      <c r="A118" s="346"/>
      <c r="B118" s="346"/>
      <c r="C118" s="346"/>
      <c r="D118" s="347"/>
      <c r="E118" s="347"/>
      <c r="F118" s="347"/>
      <c r="G118" s="346"/>
      <c r="H118" s="346"/>
      <c r="I118" s="346"/>
      <c r="J118" s="346"/>
      <c r="K118" s="346"/>
      <c r="L118" s="346"/>
      <c r="M118" s="346"/>
      <c r="N118" s="346"/>
      <c r="O118" s="346"/>
      <c r="P118" s="346"/>
      <c r="Q118" s="346"/>
      <c r="R118" s="346"/>
      <c r="S118" s="346"/>
      <c r="T118" s="346"/>
      <c r="U118" s="346"/>
      <c r="V118" s="346"/>
    </row>
    <row r="119" spans="1:22">
      <c r="A119" s="346"/>
      <c r="B119" s="346"/>
      <c r="C119" s="346"/>
      <c r="D119" s="347"/>
      <c r="E119" s="347"/>
      <c r="F119" s="347"/>
      <c r="G119" s="346"/>
      <c r="H119" s="346"/>
      <c r="I119" s="346"/>
      <c r="J119" s="346"/>
      <c r="K119" s="346"/>
      <c r="L119" s="346"/>
      <c r="M119" s="346"/>
      <c r="N119" s="346"/>
      <c r="O119" s="346"/>
      <c r="P119" s="346"/>
      <c r="Q119" s="346"/>
      <c r="R119" s="346"/>
      <c r="S119" s="346"/>
      <c r="T119" s="346"/>
      <c r="U119" s="346"/>
      <c r="V119" s="346"/>
    </row>
    <row r="120" spans="1:22">
      <c r="A120" s="346"/>
      <c r="B120" s="346"/>
      <c r="C120" s="346"/>
      <c r="D120" s="347"/>
      <c r="E120" s="347"/>
      <c r="F120" s="347"/>
      <c r="G120" s="346"/>
      <c r="H120" s="346"/>
      <c r="I120" s="346"/>
      <c r="J120" s="346"/>
      <c r="K120" s="346"/>
      <c r="L120" s="346"/>
      <c r="M120" s="346"/>
      <c r="N120" s="346"/>
      <c r="O120" s="346"/>
      <c r="P120" s="346"/>
      <c r="Q120" s="346"/>
      <c r="R120" s="346"/>
      <c r="S120" s="346"/>
      <c r="T120" s="346"/>
      <c r="U120" s="346"/>
      <c r="V120" s="346"/>
    </row>
    <row r="121" spans="1:22">
      <c r="A121" s="346"/>
      <c r="B121" s="346"/>
      <c r="C121" s="346"/>
      <c r="D121" s="347"/>
      <c r="E121" s="347"/>
      <c r="F121" s="347"/>
      <c r="G121" s="346"/>
      <c r="H121" s="346"/>
      <c r="I121" s="346"/>
      <c r="J121" s="346"/>
      <c r="K121" s="346"/>
      <c r="L121" s="346"/>
      <c r="M121" s="346"/>
      <c r="N121" s="346"/>
      <c r="O121" s="346"/>
      <c r="P121" s="346"/>
      <c r="Q121" s="346"/>
      <c r="R121" s="346"/>
      <c r="S121" s="346"/>
      <c r="T121" s="346"/>
      <c r="U121" s="346"/>
      <c r="V121" s="346"/>
    </row>
    <row r="122" spans="1:22">
      <c r="A122" s="346"/>
      <c r="B122" s="346"/>
      <c r="C122" s="346"/>
      <c r="D122" s="347"/>
      <c r="E122" s="347"/>
      <c r="F122" s="347"/>
      <c r="G122" s="346"/>
      <c r="H122" s="346"/>
      <c r="I122" s="346"/>
      <c r="J122" s="346"/>
      <c r="K122" s="346"/>
      <c r="L122" s="346"/>
      <c r="M122" s="346"/>
      <c r="N122" s="346"/>
      <c r="O122" s="346"/>
      <c r="P122" s="346"/>
      <c r="Q122" s="346"/>
      <c r="R122" s="346"/>
      <c r="S122" s="346"/>
      <c r="T122" s="346"/>
      <c r="U122" s="346"/>
      <c r="V122" s="346"/>
    </row>
    <row r="123" spans="1:22">
      <c r="A123" s="346"/>
      <c r="B123" s="346"/>
      <c r="C123" s="346"/>
      <c r="D123" s="347"/>
      <c r="E123" s="347"/>
      <c r="F123" s="347"/>
      <c r="G123" s="346"/>
      <c r="H123" s="346"/>
      <c r="I123" s="346"/>
      <c r="J123" s="346"/>
      <c r="K123" s="346"/>
      <c r="L123" s="346"/>
      <c r="M123" s="346"/>
      <c r="N123" s="346"/>
      <c r="O123" s="346"/>
      <c r="P123" s="346"/>
      <c r="Q123" s="346"/>
      <c r="R123" s="346"/>
      <c r="S123" s="346"/>
      <c r="T123" s="346"/>
      <c r="U123" s="346"/>
      <c r="V123" s="346"/>
    </row>
    <row r="124" spans="1:22">
      <c r="A124" s="346"/>
      <c r="B124" s="346"/>
      <c r="C124" s="346"/>
      <c r="D124" s="347"/>
      <c r="E124" s="347"/>
      <c r="F124" s="347"/>
      <c r="G124" s="346"/>
      <c r="H124" s="346"/>
      <c r="I124" s="346"/>
      <c r="J124" s="346"/>
      <c r="K124" s="346"/>
      <c r="L124" s="346"/>
      <c r="M124" s="346"/>
      <c r="N124" s="346"/>
      <c r="O124" s="346"/>
      <c r="P124" s="346"/>
      <c r="Q124" s="346"/>
      <c r="R124" s="346"/>
      <c r="S124" s="346"/>
      <c r="T124" s="346"/>
      <c r="U124" s="346"/>
      <c r="V124" s="346"/>
    </row>
    <row r="125" spans="1:22">
      <c r="A125" s="346"/>
      <c r="B125" s="346"/>
      <c r="C125" s="346"/>
      <c r="D125" s="347"/>
      <c r="E125" s="347"/>
      <c r="F125" s="347"/>
      <c r="G125" s="346"/>
      <c r="H125" s="346"/>
      <c r="I125" s="346"/>
      <c r="J125" s="346"/>
      <c r="K125" s="346"/>
      <c r="L125" s="346"/>
      <c r="M125" s="346"/>
      <c r="N125" s="346"/>
      <c r="O125" s="346"/>
      <c r="P125" s="346"/>
      <c r="Q125" s="346"/>
      <c r="R125" s="346"/>
      <c r="S125" s="346"/>
      <c r="T125" s="346"/>
      <c r="U125" s="346"/>
      <c r="V125" s="346"/>
    </row>
    <row r="126" spans="1:22">
      <c r="A126" s="346"/>
      <c r="B126" s="346"/>
      <c r="C126" s="346"/>
      <c r="D126" s="347"/>
      <c r="E126" s="347"/>
      <c r="F126" s="347"/>
      <c r="G126" s="346"/>
      <c r="H126" s="346"/>
      <c r="I126" s="346"/>
      <c r="J126" s="346"/>
      <c r="K126" s="346"/>
      <c r="L126" s="346"/>
      <c r="M126" s="346"/>
      <c r="N126" s="346"/>
      <c r="O126" s="346"/>
      <c r="P126" s="346"/>
      <c r="Q126" s="346"/>
      <c r="R126" s="346"/>
      <c r="S126" s="346"/>
      <c r="T126" s="346"/>
      <c r="U126" s="346"/>
      <c r="V126" s="346"/>
    </row>
    <row r="127" spans="1:22">
      <c r="A127" s="346"/>
      <c r="B127" s="346"/>
      <c r="C127" s="346"/>
      <c r="D127" s="347"/>
      <c r="E127" s="347"/>
      <c r="F127" s="347"/>
      <c r="G127" s="346"/>
      <c r="H127" s="346"/>
      <c r="I127" s="346"/>
      <c r="J127" s="346"/>
      <c r="K127" s="346"/>
      <c r="L127" s="346"/>
      <c r="M127" s="346"/>
      <c r="N127" s="346"/>
      <c r="O127" s="346"/>
      <c r="P127" s="346"/>
      <c r="Q127" s="346"/>
      <c r="R127" s="346"/>
      <c r="S127" s="346"/>
      <c r="T127" s="346"/>
      <c r="U127" s="346"/>
      <c r="V127" s="346"/>
    </row>
    <row r="128" spans="1:22">
      <c r="A128" s="346"/>
      <c r="B128" s="346"/>
      <c r="C128" s="346"/>
      <c r="D128" s="347"/>
      <c r="E128" s="347"/>
      <c r="F128" s="347"/>
      <c r="G128" s="346"/>
      <c r="H128" s="346"/>
      <c r="I128" s="346"/>
      <c r="J128" s="346"/>
      <c r="K128" s="346"/>
      <c r="L128" s="346"/>
      <c r="M128" s="346"/>
      <c r="N128" s="346"/>
      <c r="O128" s="346"/>
      <c r="P128" s="346"/>
      <c r="Q128" s="346"/>
      <c r="R128" s="346"/>
      <c r="S128" s="346"/>
      <c r="T128" s="346"/>
      <c r="U128" s="346"/>
      <c r="V128" s="346"/>
    </row>
    <row r="129" spans="1:22">
      <c r="A129" s="346"/>
      <c r="B129" s="346"/>
      <c r="C129" s="346"/>
      <c r="D129" s="347"/>
      <c r="E129" s="347"/>
      <c r="F129" s="347"/>
      <c r="G129" s="346"/>
      <c r="H129" s="346"/>
      <c r="I129" s="346"/>
      <c r="J129" s="346"/>
      <c r="K129" s="346"/>
      <c r="L129" s="346"/>
      <c r="M129" s="346"/>
      <c r="N129" s="346"/>
      <c r="O129" s="346"/>
      <c r="P129" s="346"/>
      <c r="Q129" s="346"/>
      <c r="R129" s="346"/>
      <c r="S129" s="346"/>
      <c r="T129" s="346"/>
      <c r="U129" s="346"/>
      <c r="V129" s="346"/>
    </row>
    <row r="130" spans="1:22">
      <c r="A130" s="346"/>
      <c r="B130" s="346"/>
      <c r="C130" s="346"/>
      <c r="D130" s="347"/>
      <c r="E130" s="347"/>
      <c r="F130" s="347"/>
      <c r="G130" s="346"/>
      <c r="H130" s="346"/>
      <c r="I130" s="346"/>
      <c r="J130" s="346"/>
      <c r="K130" s="346"/>
      <c r="L130" s="346"/>
      <c r="M130" s="346"/>
      <c r="N130" s="346"/>
      <c r="O130" s="346"/>
      <c r="P130" s="346"/>
      <c r="Q130" s="346"/>
      <c r="R130" s="346"/>
      <c r="S130" s="346"/>
      <c r="T130" s="346"/>
      <c r="U130" s="346"/>
      <c r="V130" s="346"/>
    </row>
    <row r="131" spans="1:22">
      <c r="A131" s="346"/>
      <c r="B131" s="346"/>
      <c r="C131" s="346"/>
      <c r="D131" s="347"/>
      <c r="E131" s="347"/>
      <c r="F131" s="347"/>
      <c r="G131" s="346"/>
      <c r="H131" s="346"/>
      <c r="I131" s="346"/>
      <c r="J131" s="346"/>
      <c r="K131" s="346"/>
      <c r="L131" s="346"/>
      <c r="M131" s="346"/>
      <c r="N131" s="346"/>
      <c r="O131" s="346"/>
      <c r="P131" s="346"/>
      <c r="Q131" s="346"/>
      <c r="R131" s="346"/>
      <c r="S131" s="346"/>
      <c r="T131" s="346"/>
      <c r="U131" s="346"/>
      <c r="V131" s="346"/>
    </row>
    <row r="132" spans="1:22">
      <c r="A132" s="346"/>
      <c r="B132" s="346"/>
      <c r="C132" s="346"/>
      <c r="D132" s="347"/>
      <c r="E132" s="347"/>
      <c r="F132" s="347"/>
      <c r="G132" s="346"/>
      <c r="H132" s="346"/>
      <c r="I132" s="346"/>
      <c r="J132" s="346"/>
      <c r="K132" s="346"/>
      <c r="L132" s="346"/>
      <c r="M132" s="346"/>
      <c r="N132" s="346"/>
      <c r="O132" s="346"/>
      <c r="P132" s="346"/>
      <c r="Q132" s="346"/>
      <c r="R132" s="346"/>
      <c r="S132" s="346"/>
      <c r="T132" s="346"/>
      <c r="U132" s="346"/>
      <c r="V132" s="346"/>
    </row>
    <row r="133" spans="1:22">
      <c r="A133" s="346"/>
      <c r="B133" s="346"/>
      <c r="C133" s="346"/>
      <c r="D133" s="347"/>
      <c r="E133" s="347"/>
      <c r="F133" s="347"/>
      <c r="G133" s="346"/>
      <c r="H133" s="346"/>
      <c r="I133" s="346"/>
      <c r="J133" s="346"/>
      <c r="K133" s="346"/>
      <c r="L133" s="346"/>
      <c r="M133" s="346"/>
      <c r="N133" s="346"/>
      <c r="O133" s="346"/>
      <c r="P133" s="346"/>
      <c r="Q133" s="346"/>
      <c r="R133" s="346"/>
      <c r="S133" s="346"/>
      <c r="T133" s="346"/>
      <c r="U133" s="346"/>
      <c r="V133" s="346"/>
    </row>
    <row r="134" spans="1:22">
      <c r="A134" s="346"/>
      <c r="B134" s="346"/>
      <c r="C134" s="346"/>
      <c r="D134" s="347"/>
      <c r="E134" s="347"/>
      <c r="F134" s="347"/>
      <c r="G134" s="346"/>
      <c r="H134" s="346"/>
      <c r="I134" s="346"/>
      <c r="J134" s="346"/>
      <c r="K134" s="346"/>
      <c r="L134" s="346"/>
      <c r="M134" s="346"/>
      <c r="N134" s="346"/>
      <c r="O134" s="346"/>
      <c r="P134" s="346"/>
      <c r="Q134" s="346"/>
      <c r="R134" s="346"/>
      <c r="S134" s="346"/>
      <c r="T134" s="346"/>
      <c r="U134" s="346"/>
      <c r="V134" s="346"/>
    </row>
    <row r="135" spans="1:22">
      <c r="A135" s="346"/>
      <c r="B135" s="346"/>
      <c r="C135" s="346"/>
      <c r="D135" s="347"/>
      <c r="E135" s="347"/>
      <c r="F135" s="347"/>
      <c r="G135" s="346"/>
      <c r="H135" s="346"/>
      <c r="I135" s="346"/>
      <c r="J135" s="346"/>
      <c r="K135" s="346"/>
      <c r="L135" s="346"/>
      <c r="M135" s="346"/>
      <c r="N135" s="346"/>
      <c r="O135" s="346"/>
      <c r="P135" s="346"/>
      <c r="Q135" s="346"/>
      <c r="R135" s="346"/>
      <c r="S135" s="346"/>
      <c r="T135" s="346"/>
      <c r="U135" s="346"/>
      <c r="V135" s="346"/>
    </row>
    <row r="136" spans="1:22">
      <c r="A136" s="346"/>
      <c r="B136" s="346"/>
      <c r="C136" s="346"/>
      <c r="D136" s="347"/>
      <c r="E136" s="347"/>
      <c r="F136" s="347"/>
      <c r="G136" s="346"/>
      <c r="H136" s="346"/>
      <c r="I136" s="346"/>
      <c r="J136" s="346"/>
      <c r="K136" s="346"/>
      <c r="L136" s="346"/>
      <c r="M136" s="346"/>
      <c r="N136" s="346"/>
      <c r="O136" s="346"/>
      <c r="P136" s="346"/>
      <c r="Q136" s="346"/>
      <c r="R136" s="346"/>
      <c r="S136" s="346"/>
      <c r="T136" s="346"/>
      <c r="U136" s="346"/>
      <c r="V136" s="346"/>
    </row>
    <row r="137" spans="1:22">
      <c r="A137" s="346"/>
      <c r="B137" s="346"/>
      <c r="C137" s="346"/>
      <c r="D137" s="347"/>
      <c r="E137" s="347"/>
      <c r="F137" s="347"/>
      <c r="G137" s="346"/>
      <c r="H137" s="346"/>
      <c r="I137" s="346"/>
      <c r="J137" s="346"/>
      <c r="K137" s="346"/>
      <c r="L137" s="346"/>
      <c r="M137" s="346"/>
      <c r="N137" s="346"/>
      <c r="O137" s="346"/>
      <c r="P137" s="346"/>
      <c r="Q137" s="346"/>
      <c r="R137" s="346"/>
      <c r="S137" s="346"/>
      <c r="T137" s="346"/>
      <c r="U137" s="346"/>
      <c r="V137" s="346"/>
    </row>
    <row r="138" spans="1:22">
      <c r="A138" s="346"/>
      <c r="B138" s="346"/>
      <c r="C138" s="346"/>
      <c r="D138" s="347"/>
      <c r="E138" s="347"/>
      <c r="F138" s="347"/>
      <c r="G138" s="346"/>
      <c r="H138" s="346"/>
      <c r="I138" s="346"/>
      <c r="J138" s="346"/>
      <c r="K138" s="346"/>
      <c r="L138" s="346"/>
      <c r="M138" s="346"/>
      <c r="N138" s="346"/>
      <c r="O138" s="346"/>
      <c r="P138" s="346"/>
      <c r="Q138" s="346"/>
      <c r="R138" s="346"/>
      <c r="S138" s="346"/>
      <c r="T138" s="346"/>
      <c r="U138" s="346"/>
      <c r="V138" s="346"/>
    </row>
    <row r="139" spans="1:22">
      <c r="A139" s="346"/>
      <c r="B139" s="346"/>
      <c r="C139" s="346"/>
      <c r="D139" s="347"/>
      <c r="E139" s="347"/>
      <c r="F139" s="347"/>
      <c r="G139" s="346"/>
      <c r="H139" s="346"/>
      <c r="I139" s="346"/>
      <c r="J139" s="346"/>
      <c r="K139" s="346"/>
      <c r="L139" s="346"/>
      <c r="M139" s="346"/>
      <c r="N139" s="346"/>
      <c r="O139" s="346"/>
      <c r="P139" s="346"/>
      <c r="Q139" s="346"/>
      <c r="R139" s="346"/>
      <c r="S139" s="346"/>
      <c r="T139" s="346"/>
      <c r="U139" s="346"/>
      <c r="V139" s="346"/>
    </row>
    <row r="140" spans="1:22">
      <c r="A140" s="346"/>
      <c r="B140" s="346"/>
      <c r="C140" s="346"/>
      <c r="D140" s="347"/>
      <c r="E140" s="347"/>
      <c r="F140" s="347"/>
      <c r="G140" s="346"/>
      <c r="H140" s="346"/>
      <c r="I140" s="346"/>
      <c r="J140" s="346"/>
      <c r="K140" s="346"/>
      <c r="L140" s="346"/>
      <c r="M140" s="346"/>
      <c r="N140" s="346"/>
      <c r="O140" s="346"/>
      <c r="P140" s="346"/>
      <c r="Q140" s="346"/>
      <c r="R140" s="346"/>
      <c r="S140" s="346"/>
      <c r="T140" s="346"/>
      <c r="U140" s="346"/>
      <c r="V140" s="346"/>
    </row>
    <row r="141" spans="1:22">
      <c r="A141" s="346"/>
      <c r="B141" s="346"/>
      <c r="C141" s="346"/>
      <c r="D141" s="347"/>
      <c r="E141" s="347"/>
      <c r="F141" s="347"/>
      <c r="G141" s="346"/>
      <c r="H141" s="346"/>
      <c r="I141" s="346"/>
      <c r="J141" s="346"/>
      <c r="K141" s="346"/>
      <c r="L141" s="346"/>
      <c r="M141" s="346"/>
      <c r="N141" s="346"/>
      <c r="O141" s="346"/>
      <c r="P141" s="346"/>
      <c r="Q141" s="346"/>
      <c r="R141" s="346"/>
      <c r="S141" s="346"/>
      <c r="T141" s="346"/>
      <c r="U141" s="346"/>
      <c r="V141" s="346"/>
    </row>
    <row r="142" spans="1:22">
      <c r="A142" s="346"/>
      <c r="B142" s="346"/>
      <c r="C142" s="346"/>
      <c r="D142" s="347"/>
      <c r="E142" s="347"/>
      <c r="F142" s="347"/>
      <c r="G142" s="346"/>
      <c r="H142" s="346"/>
      <c r="I142" s="346"/>
      <c r="J142" s="346"/>
      <c r="K142" s="346"/>
      <c r="L142" s="346"/>
      <c r="M142" s="346"/>
      <c r="N142" s="346"/>
      <c r="O142" s="346"/>
      <c r="P142" s="346"/>
      <c r="Q142" s="346"/>
      <c r="R142" s="346"/>
      <c r="S142" s="346"/>
      <c r="T142" s="346"/>
      <c r="U142" s="346"/>
      <c r="V142" s="346"/>
    </row>
    <row r="143" spans="1:22">
      <c r="A143" s="346"/>
      <c r="B143" s="346"/>
      <c r="C143" s="346"/>
      <c r="D143" s="347"/>
      <c r="E143" s="347"/>
      <c r="F143" s="347"/>
      <c r="G143" s="346"/>
      <c r="H143" s="346"/>
      <c r="I143" s="346"/>
      <c r="J143" s="346"/>
      <c r="K143" s="346"/>
      <c r="L143" s="346"/>
      <c r="M143" s="346"/>
      <c r="N143" s="346"/>
      <c r="O143" s="346"/>
      <c r="P143" s="346"/>
      <c r="Q143" s="346"/>
      <c r="R143" s="346"/>
      <c r="S143" s="346"/>
      <c r="T143" s="346"/>
      <c r="U143" s="346"/>
      <c r="V143" s="346"/>
    </row>
    <row r="144" spans="1:22">
      <c r="A144" s="346"/>
      <c r="B144" s="346"/>
      <c r="C144" s="346"/>
      <c r="D144" s="347"/>
      <c r="E144" s="347"/>
      <c r="F144" s="347"/>
      <c r="G144" s="346"/>
      <c r="H144" s="346"/>
      <c r="I144" s="346"/>
      <c r="J144" s="346"/>
      <c r="K144" s="346"/>
      <c r="L144" s="346"/>
      <c r="M144" s="346"/>
      <c r="N144" s="346"/>
      <c r="O144" s="346"/>
      <c r="P144" s="346"/>
      <c r="Q144" s="346"/>
      <c r="R144" s="346"/>
      <c r="S144" s="346"/>
      <c r="T144" s="346"/>
      <c r="U144" s="346"/>
      <c r="V144" s="346"/>
    </row>
    <row r="145" spans="1:22">
      <c r="A145" s="346"/>
      <c r="B145" s="346"/>
      <c r="C145" s="346"/>
      <c r="D145" s="347"/>
      <c r="E145" s="347"/>
      <c r="F145" s="347"/>
      <c r="G145" s="346"/>
      <c r="H145" s="346"/>
      <c r="I145" s="346"/>
      <c r="J145" s="346"/>
      <c r="K145" s="346"/>
      <c r="L145" s="346"/>
      <c r="M145" s="346"/>
      <c r="N145" s="346"/>
      <c r="O145" s="346"/>
      <c r="P145" s="346"/>
      <c r="Q145" s="346"/>
      <c r="R145" s="346"/>
      <c r="S145" s="346"/>
      <c r="T145" s="346"/>
      <c r="U145" s="346"/>
      <c r="V145" s="346"/>
    </row>
    <row r="146" spans="1:22">
      <c r="A146" s="346"/>
      <c r="B146" s="346"/>
      <c r="C146" s="346"/>
      <c r="D146" s="347"/>
      <c r="E146" s="347"/>
      <c r="F146" s="347"/>
      <c r="G146" s="346"/>
      <c r="H146" s="346"/>
      <c r="I146" s="346"/>
      <c r="J146" s="346"/>
      <c r="K146" s="346"/>
      <c r="L146" s="346"/>
      <c r="M146" s="346"/>
      <c r="N146" s="346"/>
      <c r="O146" s="346"/>
      <c r="P146" s="346"/>
      <c r="Q146" s="346"/>
      <c r="R146" s="346"/>
      <c r="S146" s="346"/>
      <c r="T146" s="346"/>
      <c r="U146" s="346"/>
      <c r="V146" s="346"/>
    </row>
    <row r="147" spans="1:22">
      <c r="A147" s="346"/>
      <c r="B147" s="346"/>
      <c r="C147" s="346"/>
      <c r="D147" s="347"/>
      <c r="E147" s="347"/>
      <c r="F147" s="347"/>
      <c r="G147" s="346"/>
      <c r="H147" s="346"/>
      <c r="I147" s="346"/>
      <c r="J147" s="346"/>
      <c r="K147" s="346"/>
      <c r="L147" s="346"/>
      <c r="M147" s="346"/>
      <c r="N147" s="346"/>
      <c r="O147" s="346"/>
      <c r="P147" s="346"/>
      <c r="Q147" s="346"/>
      <c r="R147" s="346"/>
      <c r="S147" s="346"/>
      <c r="T147" s="346"/>
      <c r="U147" s="346"/>
      <c r="V147" s="346"/>
    </row>
    <row r="148" spans="1:22">
      <c r="A148" s="346"/>
      <c r="B148" s="346"/>
      <c r="C148" s="346"/>
      <c r="D148" s="347"/>
      <c r="E148" s="347"/>
      <c r="F148" s="347"/>
      <c r="G148" s="346"/>
      <c r="H148" s="346"/>
      <c r="I148" s="346"/>
      <c r="J148" s="346"/>
      <c r="K148" s="346"/>
      <c r="L148" s="346"/>
      <c r="M148" s="346"/>
      <c r="N148" s="346"/>
      <c r="O148" s="346"/>
      <c r="P148" s="346"/>
      <c r="Q148" s="346"/>
      <c r="R148" s="346"/>
      <c r="S148" s="346"/>
      <c r="T148" s="346"/>
      <c r="U148" s="346"/>
      <c r="V148" s="346"/>
    </row>
    <row r="149" spans="1:22">
      <c r="A149" s="346"/>
      <c r="B149" s="346"/>
      <c r="C149" s="346"/>
      <c r="D149" s="347"/>
      <c r="E149" s="347"/>
      <c r="F149" s="347"/>
      <c r="G149" s="346"/>
      <c r="H149" s="346"/>
      <c r="I149" s="346"/>
      <c r="J149" s="346"/>
      <c r="K149" s="346"/>
      <c r="L149" s="346"/>
      <c r="M149" s="346"/>
      <c r="N149" s="346"/>
      <c r="O149" s="346"/>
      <c r="P149" s="346"/>
      <c r="Q149" s="346"/>
      <c r="R149" s="346"/>
      <c r="S149" s="346"/>
      <c r="T149" s="346"/>
      <c r="U149" s="346"/>
      <c r="V149" s="346"/>
    </row>
    <row r="150" spans="1:22">
      <c r="A150" s="346"/>
      <c r="B150" s="346"/>
      <c r="C150" s="346"/>
      <c r="D150" s="347"/>
      <c r="E150" s="347"/>
      <c r="F150" s="347"/>
      <c r="G150" s="346"/>
      <c r="H150" s="346"/>
      <c r="I150" s="346"/>
      <c r="J150" s="346"/>
      <c r="K150" s="346"/>
      <c r="L150" s="346"/>
      <c r="M150" s="346"/>
      <c r="N150" s="346"/>
      <c r="O150" s="346"/>
      <c r="P150" s="346"/>
      <c r="Q150" s="346"/>
      <c r="R150" s="346"/>
      <c r="S150" s="346"/>
      <c r="T150" s="346"/>
      <c r="U150" s="346"/>
      <c r="V150" s="346"/>
    </row>
    <row r="151" spans="1:22">
      <c r="A151" s="346"/>
      <c r="B151" s="346"/>
      <c r="C151" s="346"/>
      <c r="D151" s="347"/>
      <c r="E151" s="347"/>
      <c r="F151" s="347"/>
      <c r="G151" s="346"/>
      <c r="H151" s="346"/>
      <c r="I151" s="346"/>
      <c r="J151" s="346"/>
      <c r="K151" s="346"/>
      <c r="L151" s="346"/>
      <c r="M151" s="346"/>
      <c r="N151" s="346"/>
      <c r="O151" s="346"/>
      <c r="P151" s="346"/>
      <c r="Q151" s="346"/>
      <c r="R151" s="346"/>
      <c r="S151" s="346"/>
      <c r="T151" s="346"/>
      <c r="U151" s="346"/>
      <c r="V151" s="346"/>
    </row>
    <row r="152" spans="1:22">
      <c r="A152" s="346"/>
      <c r="B152" s="346"/>
      <c r="C152" s="346"/>
      <c r="D152" s="347"/>
      <c r="E152" s="347"/>
      <c r="F152" s="347"/>
      <c r="G152" s="346"/>
      <c r="H152" s="346"/>
      <c r="I152" s="346"/>
      <c r="J152" s="346"/>
      <c r="K152" s="346"/>
      <c r="L152" s="346"/>
      <c r="M152" s="346"/>
      <c r="N152" s="346"/>
      <c r="O152" s="346"/>
      <c r="P152" s="346"/>
      <c r="Q152" s="346"/>
      <c r="R152" s="346"/>
      <c r="S152" s="346"/>
      <c r="T152" s="346"/>
      <c r="U152" s="346"/>
      <c r="V152" s="346"/>
    </row>
    <row r="153" spans="1:22">
      <c r="A153" s="346"/>
      <c r="B153" s="346"/>
      <c r="C153" s="346"/>
      <c r="D153" s="347"/>
      <c r="E153" s="347"/>
      <c r="F153" s="347"/>
      <c r="G153" s="346"/>
      <c r="H153" s="346"/>
      <c r="I153" s="346"/>
      <c r="J153" s="346"/>
      <c r="K153" s="346"/>
      <c r="L153" s="346"/>
      <c r="M153" s="346"/>
      <c r="N153" s="346"/>
      <c r="O153" s="346"/>
      <c r="P153" s="346"/>
      <c r="Q153" s="346"/>
      <c r="R153" s="346"/>
      <c r="S153" s="346"/>
      <c r="T153" s="346"/>
      <c r="U153" s="346"/>
      <c r="V153" s="346"/>
    </row>
    <row r="154" spans="1:22">
      <c r="A154" s="346"/>
      <c r="B154" s="346"/>
      <c r="C154" s="346"/>
      <c r="D154" s="347"/>
      <c r="E154" s="347"/>
      <c r="F154" s="347"/>
      <c r="G154" s="346"/>
      <c r="H154" s="346"/>
      <c r="I154" s="346"/>
      <c r="J154" s="346"/>
      <c r="K154" s="346"/>
      <c r="L154" s="346"/>
      <c r="M154" s="346"/>
      <c r="N154" s="346"/>
      <c r="O154" s="346"/>
      <c r="P154" s="346"/>
      <c r="Q154" s="346"/>
      <c r="R154" s="346"/>
      <c r="S154" s="346"/>
      <c r="T154" s="346"/>
      <c r="U154" s="346"/>
      <c r="V154" s="346"/>
    </row>
    <row r="155" spans="1:22">
      <c r="A155" s="346"/>
      <c r="B155" s="346"/>
      <c r="C155" s="346"/>
      <c r="D155" s="347"/>
      <c r="E155" s="347"/>
      <c r="F155" s="347"/>
      <c r="G155" s="346"/>
      <c r="H155" s="346"/>
      <c r="I155" s="346"/>
      <c r="J155" s="346"/>
      <c r="K155" s="346"/>
      <c r="L155" s="346"/>
      <c r="M155" s="346"/>
      <c r="N155" s="346"/>
      <c r="O155" s="346"/>
      <c r="P155" s="346"/>
      <c r="Q155" s="346"/>
      <c r="R155" s="346"/>
      <c r="S155" s="346"/>
      <c r="T155" s="346"/>
      <c r="U155" s="346"/>
      <c r="V155" s="346"/>
    </row>
    <row r="156" spans="1:22">
      <c r="A156" s="346"/>
      <c r="B156" s="346"/>
      <c r="C156" s="346"/>
      <c r="D156" s="347"/>
      <c r="E156" s="347"/>
      <c r="F156" s="347"/>
      <c r="G156" s="346"/>
      <c r="H156" s="346"/>
      <c r="I156" s="346"/>
      <c r="J156" s="346"/>
      <c r="K156" s="346"/>
      <c r="L156" s="346"/>
      <c r="M156" s="346"/>
      <c r="N156" s="346"/>
      <c r="O156" s="346"/>
      <c r="P156" s="346"/>
      <c r="Q156" s="346"/>
      <c r="R156" s="346"/>
      <c r="S156" s="346"/>
      <c r="T156" s="346"/>
      <c r="U156" s="346"/>
      <c r="V156" s="346"/>
    </row>
    <row r="157" spans="1:22">
      <c r="A157" s="346"/>
      <c r="B157" s="346"/>
      <c r="C157" s="346"/>
      <c r="D157" s="347"/>
      <c r="E157" s="347"/>
      <c r="F157" s="347"/>
      <c r="G157" s="346"/>
      <c r="H157" s="346"/>
      <c r="I157" s="346"/>
      <c r="J157" s="346"/>
      <c r="K157" s="346"/>
      <c r="L157" s="346"/>
      <c r="M157" s="346"/>
      <c r="N157" s="346"/>
      <c r="O157" s="346"/>
      <c r="P157" s="346"/>
      <c r="Q157" s="346"/>
      <c r="R157" s="346"/>
      <c r="S157" s="346"/>
      <c r="T157" s="346"/>
      <c r="U157" s="346"/>
      <c r="V157" s="346"/>
    </row>
    <row r="158" spans="1:22">
      <c r="A158" s="346"/>
      <c r="B158" s="346"/>
      <c r="C158" s="346"/>
      <c r="D158" s="347"/>
      <c r="E158" s="347"/>
      <c r="F158" s="347"/>
      <c r="G158" s="346"/>
      <c r="H158" s="346"/>
      <c r="I158" s="346"/>
      <c r="J158" s="346"/>
      <c r="K158" s="346"/>
      <c r="L158" s="346"/>
      <c r="M158" s="346"/>
      <c r="N158" s="346"/>
      <c r="O158" s="346"/>
      <c r="P158" s="346"/>
      <c r="Q158" s="346"/>
      <c r="R158" s="346"/>
      <c r="S158" s="346"/>
      <c r="T158" s="346"/>
      <c r="U158" s="346"/>
      <c r="V158" s="346"/>
    </row>
    <row r="159" spans="1:22">
      <c r="A159" s="346"/>
      <c r="B159" s="346"/>
      <c r="C159" s="346"/>
      <c r="D159" s="347"/>
      <c r="E159" s="347"/>
      <c r="F159" s="347"/>
      <c r="G159" s="346"/>
      <c r="H159" s="346"/>
      <c r="I159" s="346"/>
      <c r="J159" s="346"/>
      <c r="K159" s="346"/>
      <c r="L159" s="346"/>
      <c r="M159" s="346"/>
      <c r="N159" s="346"/>
      <c r="O159" s="346"/>
      <c r="P159" s="346"/>
      <c r="Q159" s="346"/>
      <c r="R159" s="346"/>
      <c r="S159" s="346"/>
      <c r="T159" s="346"/>
      <c r="U159" s="346"/>
      <c r="V159" s="346"/>
    </row>
    <row r="160" spans="1:22">
      <c r="A160" s="346"/>
      <c r="B160" s="346"/>
      <c r="C160" s="346"/>
      <c r="D160" s="347"/>
      <c r="E160" s="347"/>
      <c r="F160" s="347"/>
      <c r="G160" s="346"/>
      <c r="H160" s="346"/>
      <c r="I160" s="346"/>
      <c r="J160" s="346"/>
      <c r="K160" s="346"/>
      <c r="L160" s="346"/>
      <c r="M160" s="346"/>
      <c r="N160" s="346"/>
      <c r="O160" s="346"/>
      <c r="P160" s="346"/>
      <c r="Q160" s="346"/>
      <c r="R160" s="346"/>
      <c r="S160" s="346"/>
      <c r="T160" s="346"/>
      <c r="U160" s="346"/>
      <c r="V160" s="346"/>
    </row>
    <row r="161" spans="1:22">
      <c r="A161" s="346"/>
      <c r="B161" s="346"/>
      <c r="C161" s="346"/>
      <c r="D161" s="347"/>
      <c r="E161" s="347"/>
      <c r="F161" s="347"/>
      <c r="G161" s="346"/>
      <c r="H161" s="346"/>
      <c r="I161" s="346"/>
      <c r="J161" s="346"/>
      <c r="K161" s="346"/>
      <c r="L161" s="346"/>
      <c r="M161" s="346"/>
      <c r="N161" s="346"/>
      <c r="O161" s="346"/>
      <c r="P161" s="346"/>
      <c r="Q161" s="346"/>
      <c r="R161" s="346"/>
      <c r="S161" s="346"/>
      <c r="T161" s="346"/>
      <c r="U161" s="346"/>
      <c r="V161" s="346"/>
    </row>
    <row r="162" spans="1:22">
      <c r="A162" s="346"/>
      <c r="B162" s="346"/>
      <c r="C162" s="346"/>
      <c r="D162" s="347"/>
      <c r="E162" s="347"/>
      <c r="F162" s="347"/>
      <c r="G162" s="346"/>
      <c r="H162" s="346"/>
      <c r="I162" s="346"/>
      <c r="J162" s="346"/>
      <c r="K162" s="346"/>
      <c r="L162" s="346"/>
      <c r="M162" s="346"/>
      <c r="N162" s="346"/>
      <c r="O162" s="346"/>
      <c r="P162" s="346"/>
      <c r="Q162" s="346"/>
      <c r="R162" s="346"/>
      <c r="S162" s="346"/>
      <c r="T162" s="346"/>
      <c r="U162" s="346"/>
      <c r="V162" s="346"/>
    </row>
    <row r="163" spans="1:22">
      <c r="A163" s="346"/>
      <c r="B163" s="346"/>
      <c r="C163" s="346"/>
      <c r="D163" s="347"/>
      <c r="E163" s="347"/>
      <c r="F163" s="347"/>
      <c r="G163" s="346"/>
      <c r="H163" s="346"/>
      <c r="I163" s="346"/>
      <c r="J163" s="346"/>
      <c r="K163" s="346"/>
      <c r="L163" s="346"/>
      <c r="M163" s="346"/>
      <c r="N163" s="346"/>
      <c r="O163" s="346"/>
      <c r="P163" s="346"/>
      <c r="Q163" s="346"/>
      <c r="R163" s="346"/>
      <c r="S163" s="346"/>
      <c r="T163" s="346"/>
      <c r="U163" s="346"/>
      <c r="V163" s="346"/>
    </row>
    <row r="164" spans="1:22">
      <c r="A164" s="346"/>
      <c r="B164" s="346"/>
      <c r="C164" s="346"/>
      <c r="D164" s="347"/>
      <c r="E164" s="347"/>
      <c r="F164" s="347"/>
      <c r="G164" s="346"/>
      <c r="H164" s="346"/>
      <c r="I164" s="346"/>
      <c r="J164" s="346"/>
      <c r="K164" s="346"/>
      <c r="L164" s="346"/>
      <c r="M164" s="346"/>
      <c r="N164" s="346"/>
      <c r="O164" s="346"/>
      <c r="P164" s="346"/>
      <c r="Q164" s="346"/>
      <c r="R164" s="346"/>
      <c r="S164" s="346"/>
      <c r="T164" s="346"/>
      <c r="U164" s="346"/>
      <c r="V164" s="346"/>
    </row>
    <row r="165" spans="1:22">
      <c r="A165" s="346"/>
      <c r="B165" s="346"/>
      <c r="C165" s="346"/>
      <c r="D165" s="347"/>
      <c r="E165" s="347"/>
      <c r="F165" s="347"/>
      <c r="G165" s="346"/>
      <c r="H165" s="346"/>
      <c r="I165" s="346"/>
      <c r="J165" s="346"/>
      <c r="K165" s="346"/>
      <c r="L165" s="346"/>
      <c r="M165" s="346"/>
      <c r="N165" s="346"/>
      <c r="O165" s="346"/>
      <c r="P165" s="346"/>
      <c r="Q165" s="346"/>
      <c r="R165" s="346"/>
      <c r="S165" s="346"/>
      <c r="T165" s="346"/>
      <c r="U165" s="346"/>
      <c r="V165" s="346"/>
    </row>
    <row r="166" spans="1:22">
      <c r="A166" s="346"/>
      <c r="B166" s="346"/>
      <c r="C166" s="346"/>
      <c r="D166" s="347"/>
      <c r="E166" s="347"/>
      <c r="F166" s="347"/>
      <c r="G166" s="346"/>
      <c r="H166" s="346"/>
      <c r="I166" s="346"/>
      <c r="J166" s="346"/>
      <c r="K166" s="346"/>
      <c r="L166" s="346"/>
      <c r="M166" s="346"/>
      <c r="N166" s="346"/>
      <c r="O166" s="346"/>
      <c r="P166" s="346"/>
      <c r="Q166" s="346"/>
      <c r="R166" s="346"/>
      <c r="S166" s="346"/>
      <c r="T166" s="346"/>
      <c r="U166" s="346"/>
      <c r="V166" s="346"/>
    </row>
    <row r="167" spans="1:22">
      <c r="A167" s="346"/>
      <c r="B167" s="346"/>
      <c r="C167" s="346"/>
      <c r="D167" s="347"/>
      <c r="E167" s="347"/>
      <c r="F167" s="347"/>
      <c r="G167" s="346"/>
      <c r="H167" s="346"/>
      <c r="I167" s="346"/>
      <c r="J167" s="346"/>
      <c r="K167" s="346"/>
      <c r="L167" s="346"/>
      <c r="M167" s="346"/>
      <c r="N167" s="346"/>
      <c r="O167" s="346"/>
      <c r="P167" s="346"/>
      <c r="Q167" s="346"/>
      <c r="R167" s="346"/>
      <c r="S167" s="346"/>
      <c r="T167" s="346"/>
      <c r="U167" s="346"/>
      <c r="V167" s="346"/>
    </row>
    <row r="168" spans="1:22">
      <c r="A168" s="346"/>
      <c r="B168" s="346"/>
      <c r="C168" s="346"/>
      <c r="D168" s="347"/>
      <c r="E168" s="347"/>
      <c r="F168" s="347"/>
      <c r="G168" s="346"/>
      <c r="H168" s="346"/>
      <c r="I168" s="346"/>
      <c r="J168" s="346"/>
      <c r="K168" s="346"/>
      <c r="L168" s="346"/>
      <c r="M168" s="346"/>
      <c r="N168" s="346"/>
      <c r="O168" s="346"/>
      <c r="P168" s="346"/>
      <c r="Q168" s="346"/>
      <c r="R168" s="346"/>
      <c r="S168" s="346"/>
      <c r="T168" s="346"/>
      <c r="U168" s="346"/>
      <c r="V168" s="346"/>
    </row>
    <row r="169" spans="1:22">
      <c r="A169" s="346"/>
      <c r="B169" s="346"/>
      <c r="C169" s="346"/>
      <c r="D169" s="347"/>
      <c r="E169" s="347"/>
      <c r="F169" s="347"/>
      <c r="G169" s="346"/>
      <c r="H169" s="346"/>
      <c r="I169" s="346"/>
      <c r="J169" s="346"/>
      <c r="K169" s="346"/>
      <c r="L169" s="346"/>
      <c r="M169" s="346"/>
      <c r="N169" s="346"/>
      <c r="O169" s="346"/>
      <c r="P169" s="346"/>
      <c r="Q169" s="346"/>
      <c r="R169" s="346"/>
      <c r="S169" s="346"/>
      <c r="T169" s="346"/>
      <c r="U169" s="346"/>
      <c r="V169" s="346"/>
    </row>
    <row r="170" spans="1:22">
      <c r="A170" s="346"/>
      <c r="B170" s="346"/>
      <c r="C170" s="346"/>
      <c r="D170" s="347"/>
      <c r="E170" s="347"/>
      <c r="F170" s="347"/>
      <c r="G170" s="346"/>
      <c r="H170" s="346"/>
      <c r="I170" s="346"/>
      <c r="J170" s="346"/>
      <c r="K170" s="346"/>
      <c r="L170" s="346"/>
      <c r="M170" s="346"/>
      <c r="N170" s="346"/>
      <c r="O170" s="346"/>
      <c r="P170" s="346"/>
      <c r="Q170" s="346"/>
      <c r="R170" s="346"/>
      <c r="S170" s="346"/>
      <c r="T170" s="346"/>
      <c r="U170" s="346"/>
      <c r="V170" s="346"/>
    </row>
    <row r="171" spans="1:22">
      <c r="A171" s="346"/>
      <c r="B171" s="346"/>
      <c r="C171" s="346"/>
      <c r="D171" s="347"/>
      <c r="E171" s="347"/>
      <c r="F171" s="347"/>
      <c r="G171" s="346"/>
      <c r="H171" s="346"/>
      <c r="I171" s="346"/>
      <c r="J171" s="346"/>
      <c r="K171" s="346"/>
      <c r="L171" s="346"/>
      <c r="M171" s="346"/>
      <c r="N171" s="346"/>
      <c r="O171" s="346"/>
      <c r="P171" s="346"/>
      <c r="Q171" s="346"/>
      <c r="R171" s="346"/>
      <c r="S171" s="346"/>
      <c r="T171" s="346"/>
      <c r="U171" s="346"/>
      <c r="V171" s="346"/>
    </row>
    <row r="172" spans="1:22">
      <c r="A172" s="346"/>
      <c r="B172" s="346"/>
      <c r="C172" s="346"/>
      <c r="D172" s="347"/>
      <c r="E172" s="347"/>
      <c r="F172" s="347"/>
      <c r="G172" s="346"/>
      <c r="H172" s="346"/>
      <c r="I172" s="346"/>
      <c r="J172" s="346"/>
      <c r="K172" s="346"/>
      <c r="L172" s="346"/>
      <c r="M172" s="346"/>
      <c r="N172" s="346"/>
      <c r="O172" s="346"/>
      <c r="P172" s="346"/>
      <c r="Q172" s="346"/>
      <c r="R172" s="346"/>
      <c r="S172" s="346"/>
      <c r="T172" s="346"/>
      <c r="U172" s="346"/>
      <c r="V172" s="346"/>
    </row>
    <row r="173" spans="1:22">
      <c r="A173" s="346"/>
      <c r="B173" s="346"/>
      <c r="C173" s="346"/>
      <c r="D173" s="347"/>
      <c r="E173" s="347"/>
      <c r="F173" s="347"/>
      <c r="G173" s="346"/>
      <c r="H173" s="346"/>
      <c r="I173" s="346"/>
      <c r="J173" s="346"/>
      <c r="K173" s="346"/>
      <c r="L173" s="346"/>
      <c r="M173" s="346"/>
      <c r="N173" s="346"/>
      <c r="O173" s="346"/>
      <c r="P173" s="346"/>
      <c r="Q173" s="346"/>
      <c r="R173" s="346"/>
      <c r="S173" s="346"/>
      <c r="T173" s="346"/>
      <c r="U173" s="346"/>
      <c r="V173" s="346"/>
    </row>
    <row r="174" spans="1:22">
      <c r="A174" s="346"/>
      <c r="B174" s="346"/>
      <c r="C174" s="346"/>
      <c r="D174" s="347"/>
      <c r="E174" s="347"/>
      <c r="F174" s="347"/>
      <c r="G174" s="346"/>
      <c r="H174" s="346"/>
      <c r="I174" s="346"/>
      <c r="J174" s="346"/>
      <c r="K174" s="346"/>
      <c r="L174" s="346"/>
      <c r="M174" s="346"/>
      <c r="N174" s="346"/>
      <c r="O174" s="346"/>
      <c r="P174" s="346"/>
      <c r="Q174" s="346"/>
      <c r="R174" s="346"/>
      <c r="S174" s="346"/>
      <c r="T174" s="346"/>
      <c r="U174" s="346"/>
      <c r="V174" s="346"/>
    </row>
    <row r="175" spans="1:22">
      <c r="A175" s="346"/>
      <c r="B175" s="346"/>
      <c r="C175" s="346"/>
      <c r="D175" s="347"/>
      <c r="E175" s="347"/>
      <c r="F175" s="347"/>
      <c r="G175" s="346"/>
      <c r="H175" s="346"/>
      <c r="I175" s="346"/>
      <c r="J175" s="346"/>
      <c r="K175" s="346"/>
      <c r="L175" s="346"/>
      <c r="M175" s="346"/>
      <c r="N175" s="346"/>
      <c r="O175" s="346"/>
      <c r="P175" s="346"/>
      <c r="Q175" s="346"/>
      <c r="R175" s="346"/>
      <c r="S175" s="346"/>
      <c r="T175" s="346"/>
      <c r="U175" s="346"/>
      <c r="V175" s="346"/>
    </row>
    <row r="176" spans="1:22">
      <c r="A176" s="346"/>
      <c r="B176" s="346"/>
      <c r="C176" s="346"/>
      <c r="D176" s="347"/>
      <c r="E176" s="347"/>
      <c r="F176" s="347"/>
      <c r="G176" s="346"/>
      <c r="H176" s="346"/>
      <c r="I176" s="346"/>
      <c r="J176" s="346"/>
      <c r="K176" s="346"/>
      <c r="L176" s="346"/>
      <c r="M176" s="346"/>
      <c r="N176" s="346"/>
      <c r="O176" s="346"/>
      <c r="P176" s="346"/>
      <c r="Q176" s="346"/>
      <c r="R176" s="346"/>
      <c r="S176" s="346"/>
      <c r="T176" s="346"/>
      <c r="U176" s="346"/>
      <c r="V176" s="346"/>
    </row>
    <row r="177" spans="1:22">
      <c r="A177" s="346"/>
      <c r="B177" s="346"/>
      <c r="C177" s="346"/>
      <c r="D177" s="347"/>
      <c r="E177" s="347"/>
      <c r="F177" s="347"/>
      <c r="G177" s="346"/>
      <c r="H177" s="346"/>
      <c r="I177" s="346"/>
      <c r="J177" s="346"/>
      <c r="K177" s="346"/>
      <c r="L177" s="346"/>
      <c r="M177" s="346"/>
      <c r="N177" s="346"/>
      <c r="O177" s="346"/>
      <c r="P177" s="346"/>
      <c r="Q177" s="346"/>
      <c r="R177" s="346"/>
      <c r="S177" s="346"/>
      <c r="T177" s="346"/>
      <c r="U177" s="346"/>
      <c r="V177" s="346"/>
    </row>
    <row r="178" spans="1:22">
      <c r="A178" s="346"/>
      <c r="B178" s="346"/>
      <c r="C178" s="346"/>
      <c r="D178" s="347"/>
      <c r="E178" s="347"/>
      <c r="F178" s="347"/>
      <c r="G178" s="346"/>
      <c r="H178" s="346"/>
      <c r="I178" s="346"/>
      <c r="J178" s="346"/>
      <c r="K178" s="346"/>
      <c r="L178" s="346"/>
      <c r="M178" s="346"/>
      <c r="N178" s="346"/>
      <c r="O178" s="346"/>
      <c r="P178" s="346"/>
      <c r="Q178" s="346"/>
      <c r="R178" s="346"/>
      <c r="S178" s="346"/>
      <c r="T178" s="346"/>
      <c r="U178" s="346"/>
      <c r="V178" s="346"/>
    </row>
    <row r="179" spans="1:22">
      <c r="A179" s="346"/>
      <c r="B179" s="346"/>
      <c r="C179" s="346"/>
      <c r="D179" s="347"/>
      <c r="E179" s="347"/>
      <c r="F179" s="347"/>
      <c r="G179" s="346"/>
      <c r="H179" s="346"/>
      <c r="I179" s="346"/>
      <c r="J179" s="346"/>
      <c r="K179" s="346"/>
      <c r="L179" s="346"/>
      <c r="M179" s="346"/>
      <c r="N179" s="346"/>
      <c r="O179" s="346"/>
      <c r="P179" s="346"/>
      <c r="Q179" s="346"/>
      <c r="R179" s="346"/>
      <c r="S179" s="346"/>
      <c r="T179" s="346"/>
      <c r="U179" s="346"/>
      <c r="V179" s="346"/>
    </row>
    <row r="180" spans="1:22">
      <c r="A180" s="346"/>
      <c r="B180" s="346"/>
      <c r="C180" s="346"/>
      <c r="D180" s="347"/>
      <c r="E180" s="347"/>
      <c r="F180" s="347"/>
      <c r="G180" s="346"/>
      <c r="H180" s="346"/>
      <c r="I180" s="346"/>
      <c r="J180" s="346"/>
      <c r="K180" s="346"/>
      <c r="L180" s="346"/>
      <c r="M180" s="346"/>
      <c r="N180" s="346"/>
      <c r="O180" s="346"/>
      <c r="P180" s="346"/>
      <c r="Q180" s="346"/>
      <c r="R180" s="346"/>
      <c r="S180" s="346"/>
      <c r="T180" s="346"/>
      <c r="U180" s="346"/>
      <c r="V180" s="346"/>
    </row>
    <row r="181" spans="1:22">
      <c r="A181" s="346"/>
      <c r="B181" s="346"/>
      <c r="C181" s="346"/>
      <c r="D181" s="347"/>
      <c r="E181" s="347"/>
      <c r="F181" s="347"/>
      <c r="G181" s="346"/>
      <c r="H181" s="346"/>
      <c r="I181" s="346"/>
      <c r="J181" s="346"/>
      <c r="K181" s="346"/>
      <c r="L181" s="346"/>
      <c r="M181" s="346"/>
      <c r="N181" s="346"/>
      <c r="O181" s="346"/>
      <c r="P181" s="346"/>
      <c r="Q181" s="346"/>
      <c r="R181" s="346"/>
      <c r="S181" s="346"/>
      <c r="T181" s="346"/>
      <c r="U181" s="346"/>
      <c r="V181" s="346"/>
    </row>
    <row r="182" spans="1:22">
      <c r="A182" s="346"/>
      <c r="B182" s="346"/>
      <c r="C182" s="346"/>
      <c r="D182" s="347"/>
      <c r="E182" s="347"/>
      <c r="F182" s="347"/>
      <c r="G182" s="346"/>
      <c r="H182" s="346"/>
      <c r="I182" s="346"/>
      <c r="J182" s="346"/>
      <c r="K182" s="346"/>
      <c r="L182" s="346"/>
      <c r="M182" s="346"/>
      <c r="N182" s="346"/>
      <c r="O182" s="346"/>
      <c r="P182" s="346"/>
      <c r="Q182" s="346"/>
      <c r="R182" s="346"/>
      <c r="S182" s="346"/>
      <c r="T182" s="346"/>
      <c r="U182" s="346"/>
      <c r="V182" s="346"/>
    </row>
    <row r="183" spans="1:22">
      <c r="A183" s="346"/>
      <c r="B183" s="346"/>
      <c r="C183" s="346"/>
      <c r="D183" s="347"/>
      <c r="E183" s="347"/>
      <c r="F183" s="347"/>
      <c r="G183" s="346"/>
      <c r="H183" s="346"/>
      <c r="I183" s="346"/>
      <c r="J183" s="346"/>
      <c r="K183" s="346"/>
      <c r="L183" s="346"/>
      <c r="M183" s="346"/>
      <c r="N183" s="346"/>
      <c r="O183" s="346"/>
      <c r="P183" s="346"/>
      <c r="Q183" s="346"/>
      <c r="R183" s="346"/>
      <c r="S183" s="346"/>
      <c r="T183" s="346"/>
      <c r="U183" s="346"/>
      <c r="V183" s="346"/>
    </row>
    <row r="184" spans="1:22">
      <c r="A184" s="346"/>
      <c r="B184" s="346"/>
      <c r="C184" s="346"/>
      <c r="D184" s="347"/>
      <c r="E184" s="347"/>
      <c r="F184" s="347"/>
      <c r="G184" s="346"/>
      <c r="H184" s="346"/>
      <c r="I184" s="346"/>
      <c r="J184" s="346"/>
      <c r="K184" s="346"/>
      <c r="L184" s="346"/>
      <c r="M184" s="346"/>
      <c r="N184" s="346"/>
      <c r="O184" s="346"/>
      <c r="P184" s="346"/>
      <c r="Q184" s="346"/>
      <c r="R184" s="346"/>
      <c r="S184" s="346"/>
      <c r="T184" s="346"/>
      <c r="U184" s="346"/>
      <c r="V184" s="346"/>
    </row>
    <row r="185" spans="1:22">
      <c r="A185" s="346"/>
      <c r="B185" s="346"/>
      <c r="C185" s="346"/>
      <c r="D185" s="347"/>
      <c r="E185" s="347"/>
      <c r="F185" s="347"/>
      <c r="G185" s="346"/>
      <c r="H185" s="346"/>
      <c r="I185" s="346"/>
      <c r="J185" s="346"/>
      <c r="K185" s="346"/>
      <c r="L185" s="346"/>
      <c r="M185" s="346"/>
      <c r="N185" s="346"/>
      <c r="O185" s="346"/>
      <c r="P185" s="346"/>
      <c r="Q185" s="346"/>
      <c r="R185" s="346"/>
      <c r="S185" s="346"/>
      <c r="T185" s="346"/>
      <c r="U185" s="346"/>
      <c r="V185" s="346"/>
    </row>
    <row r="186" spans="1:22">
      <c r="A186" s="346"/>
      <c r="B186" s="346"/>
      <c r="C186" s="346"/>
      <c r="D186" s="347"/>
      <c r="E186" s="347"/>
      <c r="F186" s="347"/>
      <c r="G186" s="346"/>
      <c r="H186" s="346"/>
      <c r="I186" s="346"/>
      <c r="J186" s="346"/>
      <c r="K186" s="346"/>
      <c r="L186" s="346"/>
      <c r="M186" s="346"/>
      <c r="N186" s="346"/>
      <c r="O186" s="346"/>
      <c r="P186" s="346"/>
      <c r="Q186" s="346"/>
      <c r="R186" s="346"/>
      <c r="S186" s="346"/>
      <c r="T186" s="346"/>
      <c r="U186" s="346"/>
      <c r="V186" s="346"/>
    </row>
    <row r="187" spans="1:22">
      <c r="A187" s="346"/>
      <c r="B187" s="346"/>
      <c r="C187" s="346"/>
      <c r="D187" s="347"/>
      <c r="E187" s="347"/>
      <c r="F187" s="347"/>
      <c r="G187" s="346"/>
      <c r="H187" s="346"/>
      <c r="I187" s="346"/>
      <c r="J187" s="346"/>
      <c r="K187" s="346"/>
      <c r="L187" s="346"/>
      <c r="M187" s="346"/>
      <c r="N187" s="346"/>
      <c r="O187" s="346"/>
      <c r="P187" s="346"/>
      <c r="Q187" s="346"/>
      <c r="R187" s="346"/>
      <c r="S187" s="346"/>
      <c r="T187" s="346"/>
      <c r="U187" s="346"/>
      <c r="V187" s="346"/>
    </row>
    <row r="188" spans="1:22">
      <c r="A188" s="346"/>
      <c r="B188" s="346"/>
      <c r="C188" s="346"/>
      <c r="D188" s="347"/>
      <c r="E188" s="347"/>
      <c r="F188" s="347"/>
      <c r="G188" s="346"/>
      <c r="H188" s="346"/>
      <c r="I188" s="346"/>
      <c r="J188" s="346"/>
      <c r="K188" s="346"/>
      <c r="L188" s="346"/>
      <c r="M188" s="346"/>
      <c r="N188" s="346"/>
      <c r="O188" s="346"/>
      <c r="P188" s="346"/>
      <c r="Q188" s="346"/>
      <c r="R188" s="346"/>
      <c r="S188" s="346"/>
      <c r="T188" s="346"/>
      <c r="U188" s="346"/>
      <c r="V188" s="346"/>
    </row>
    <row r="189" spans="1:22">
      <c r="A189" s="346"/>
      <c r="B189" s="346"/>
      <c r="C189" s="346"/>
      <c r="D189" s="347"/>
      <c r="E189" s="347"/>
      <c r="F189" s="347"/>
      <c r="G189" s="346"/>
      <c r="H189" s="346"/>
      <c r="I189" s="346"/>
      <c r="J189" s="346"/>
      <c r="K189" s="346"/>
      <c r="L189" s="346"/>
      <c r="M189" s="346"/>
      <c r="N189" s="346"/>
      <c r="O189" s="346"/>
      <c r="P189" s="346"/>
      <c r="Q189" s="346"/>
      <c r="R189" s="346"/>
      <c r="S189" s="346"/>
      <c r="T189" s="346"/>
      <c r="U189" s="346"/>
      <c r="V189" s="346"/>
    </row>
    <row r="190" spans="1:22">
      <c r="A190" s="346"/>
      <c r="B190" s="346"/>
      <c r="C190" s="346"/>
      <c r="D190" s="347"/>
      <c r="E190" s="347"/>
      <c r="F190" s="347"/>
      <c r="G190" s="346"/>
      <c r="H190" s="346"/>
      <c r="I190" s="346"/>
      <c r="J190" s="346"/>
      <c r="K190" s="346"/>
      <c r="L190" s="346"/>
      <c r="M190" s="346"/>
      <c r="N190" s="346"/>
      <c r="O190" s="346"/>
      <c r="P190" s="346"/>
      <c r="Q190" s="346"/>
      <c r="R190" s="346"/>
      <c r="S190" s="346"/>
      <c r="T190" s="346"/>
      <c r="U190" s="346"/>
      <c r="V190" s="346"/>
    </row>
    <row r="191" spans="1:22">
      <c r="A191" s="346"/>
      <c r="B191" s="346"/>
      <c r="C191" s="346"/>
      <c r="D191" s="347"/>
      <c r="E191" s="347"/>
      <c r="F191" s="347"/>
      <c r="G191" s="346"/>
      <c r="H191" s="346"/>
      <c r="I191" s="346"/>
      <c r="J191" s="346"/>
      <c r="K191" s="346"/>
      <c r="L191" s="346"/>
      <c r="M191" s="346"/>
      <c r="N191" s="346"/>
      <c r="O191" s="346"/>
      <c r="P191" s="346"/>
      <c r="Q191" s="346"/>
      <c r="R191" s="346"/>
      <c r="S191" s="346"/>
      <c r="T191" s="346"/>
      <c r="U191" s="346"/>
      <c r="V191" s="346"/>
    </row>
    <row r="192" spans="1:22">
      <c r="A192" s="346"/>
      <c r="B192" s="346"/>
      <c r="C192" s="346"/>
      <c r="D192" s="347"/>
      <c r="E192" s="347"/>
      <c r="F192" s="347"/>
      <c r="G192" s="346"/>
      <c r="H192" s="346"/>
      <c r="I192" s="346"/>
      <c r="J192" s="346"/>
      <c r="K192" s="346"/>
      <c r="L192" s="346"/>
      <c r="M192" s="346"/>
      <c r="N192" s="346"/>
      <c r="O192" s="346"/>
      <c r="P192" s="346"/>
      <c r="Q192" s="346"/>
      <c r="R192" s="346"/>
      <c r="S192" s="346"/>
      <c r="T192" s="346"/>
      <c r="U192" s="346"/>
      <c r="V192" s="346"/>
    </row>
    <row r="193" spans="1:22">
      <c r="A193" s="346"/>
      <c r="B193" s="346"/>
      <c r="C193" s="346"/>
      <c r="D193" s="347"/>
      <c r="E193" s="347"/>
      <c r="F193" s="347"/>
      <c r="G193" s="346"/>
      <c r="H193" s="346"/>
      <c r="I193" s="346"/>
      <c r="J193" s="346"/>
      <c r="K193" s="346"/>
      <c r="L193" s="346"/>
      <c r="M193" s="346"/>
      <c r="N193" s="346"/>
      <c r="O193" s="346"/>
      <c r="P193" s="346"/>
      <c r="Q193" s="346"/>
      <c r="R193" s="346"/>
      <c r="S193" s="346"/>
      <c r="T193" s="346"/>
      <c r="U193" s="346"/>
      <c r="V193" s="346"/>
    </row>
    <row r="194" spans="1:22">
      <c r="A194" s="346"/>
      <c r="B194" s="346"/>
      <c r="C194" s="346"/>
      <c r="D194" s="347"/>
      <c r="E194" s="347"/>
      <c r="F194" s="347"/>
      <c r="G194" s="346"/>
      <c r="H194" s="346"/>
      <c r="I194" s="346"/>
      <c r="J194" s="346"/>
      <c r="K194" s="346"/>
      <c r="L194" s="346"/>
      <c r="M194" s="346"/>
      <c r="N194" s="346"/>
      <c r="O194" s="346"/>
      <c r="P194" s="346"/>
      <c r="Q194" s="346"/>
      <c r="R194" s="346"/>
      <c r="S194" s="346"/>
      <c r="T194" s="346"/>
      <c r="U194" s="346"/>
      <c r="V194" s="346"/>
    </row>
    <row r="195" spans="1:22">
      <c r="A195" s="346"/>
      <c r="B195" s="346"/>
      <c r="C195" s="346"/>
      <c r="D195" s="347"/>
      <c r="E195" s="347"/>
      <c r="F195" s="347"/>
      <c r="G195" s="346"/>
      <c r="H195" s="346"/>
      <c r="I195" s="346"/>
      <c r="J195" s="346"/>
      <c r="K195" s="346"/>
      <c r="L195" s="346"/>
      <c r="M195" s="346"/>
      <c r="N195" s="346"/>
      <c r="O195" s="346"/>
      <c r="P195" s="346"/>
      <c r="Q195" s="346"/>
      <c r="R195" s="346"/>
      <c r="S195" s="346"/>
      <c r="T195" s="346"/>
      <c r="U195" s="346"/>
      <c r="V195" s="346"/>
    </row>
    <row r="196" spans="1:22">
      <c r="A196" s="346"/>
      <c r="B196" s="346"/>
      <c r="C196" s="346"/>
      <c r="D196" s="347"/>
      <c r="E196" s="347"/>
      <c r="F196" s="347"/>
      <c r="G196" s="346"/>
      <c r="H196" s="346"/>
      <c r="I196" s="346"/>
      <c r="J196" s="346"/>
      <c r="K196" s="346"/>
      <c r="L196" s="346"/>
      <c r="M196" s="346"/>
      <c r="N196" s="346"/>
      <c r="O196" s="346"/>
      <c r="P196" s="346"/>
      <c r="Q196" s="346"/>
      <c r="R196" s="346"/>
      <c r="S196" s="346"/>
      <c r="T196" s="346"/>
      <c r="U196" s="346"/>
      <c r="V196" s="346"/>
    </row>
    <row r="197" spans="1:22">
      <c r="A197" s="346"/>
      <c r="B197" s="346"/>
      <c r="C197" s="346"/>
      <c r="D197" s="347"/>
      <c r="E197" s="347"/>
      <c r="F197" s="347"/>
      <c r="G197" s="346"/>
      <c r="H197" s="346"/>
      <c r="I197" s="346"/>
      <c r="J197" s="346"/>
      <c r="K197" s="346"/>
      <c r="L197" s="346"/>
      <c r="M197" s="346"/>
      <c r="N197" s="346"/>
      <c r="O197" s="346"/>
      <c r="P197" s="346"/>
      <c r="Q197" s="346"/>
      <c r="R197" s="346"/>
      <c r="S197" s="346"/>
      <c r="T197" s="346"/>
      <c r="U197" s="346"/>
      <c r="V197" s="346"/>
    </row>
    <row r="198" spans="1:22">
      <c r="A198" s="346"/>
      <c r="B198" s="346"/>
      <c r="C198" s="346"/>
      <c r="D198" s="347"/>
      <c r="E198" s="347"/>
      <c r="F198" s="347"/>
      <c r="G198" s="346"/>
      <c r="H198" s="346"/>
      <c r="I198" s="346"/>
      <c r="J198" s="346"/>
      <c r="K198" s="346"/>
      <c r="L198" s="346"/>
      <c r="M198" s="346"/>
      <c r="N198" s="346"/>
      <c r="O198" s="346"/>
      <c r="P198" s="346"/>
      <c r="Q198" s="346"/>
      <c r="R198" s="346"/>
      <c r="S198" s="346"/>
      <c r="T198" s="346"/>
      <c r="U198" s="346"/>
      <c r="V198" s="346"/>
    </row>
    <row r="199" spans="1:22">
      <c r="A199" s="346"/>
      <c r="B199" s="346"/>
      <c r="C199" s="346"/>
      <c r="D199" s="347"/>
      <c r="E199" s="347"/>
      <c r="F199" s="347"/>
      <c r="G199" s="346"/>
      <c r="H199" s="346"/>
      <c r="I199" s="346"/>
      <c r="J199" s="346"/>
      <c r="K199" s="346"/>
      <c r="L199" s="346"/>
      <c r="M199" s="346"/>
      <c r="N199" s="346"/>
      <c r="O199" s="346"/>
      <c r="P199" s="346"/>
      <c r="Q199" s="346"/>
      <c r="R199" s="346"/>
      <c r="S199" s="346"/>
      <c r="T199" s="346"/>
      <c r="U199" s="346"/>
      <c r="V199" s="346"/>
    </row>
    <row r="200" spans="1:22">
      <c r="A200" s="346"/>
      <c r="B200" s="346"/>
      <c r="C200" s="346"/>
      <c r="D200" s="347"/>
      <c r="E200" s="347"/>
      <c r="F200" s="347"/>
      <c r="G200" s="346"/>
      <c r="H200" s="346"/>
      <c r="I200" s="346"/>
      <c r="J200" s="346"/>
      <c r="K200" s="346"/>
      <c r="L200" s="346"/>
      <c r="M200" s="346"/>
      <c r="N200" s="346"/>
      <c r="O200" s="346"/>
      <c r="P200" s="346"/>
      <c r="Q200" s="346"/>
      <c r="R200" s="346"/>
      <c r="S200" s="346"/>
      <c r="T200" s="346"/>
      <c r="U200" s="346"/>
      <c r="V200" s="346"/>
    </row>
    <row r="201" spans="1:22">
      <c r="A201" s="346"/>
      <c r="B201" s="346"/>
      <c r="C201" s="346"/>
      <c r="D201" s="347"/>
      <c r="E201" s="347"/>
      <c r="F201" s="347"/>
      <c r="G201" s="346"/>
      <c r="H201" s="346"/>
      <c r="I201" s="346"/>
      <c r="J201" s="346"/>
      <c r="K201" s="346"/>
      <c r="L201" s="346"/>
      <c r="M201" s="346"/>
      <c r="N201" s="346"/>
      <c r="O201" s="346"/>
      <c r="P201" s="346"/>
      <c r="Q201" s="346"/>
      <c r="R201" s="346"/>
      <c r="S201" s="346"/>
      <c r="T201" s="346"/>
      <c r="U201" s="346"/>
      <c r="V201" s="346"/>
    </row>
    <row r="202" spans="1:22">
      <c r="A202" s="346"/>
      <c r="B202" s="346"/>
      <c r="C202" s="346"/>
      <c r="D202" s="347"/>
      <c r="E202" s="347"/>
      <c r="F202" s="347"/>
      <c r="G202" s="346"/>
      <c r="H202" s="346"/>
      <c r="I202" s="346"/>
      <c r="J202" s="346"/>
      <c r="K202" s="346"/>
      <c r="L202" s="346"/>
      <c r="M202" s="346"/>
      <c r="N202" s="346"/>
      <c r="O202" s="346"/>
      <c r="P202" s="346"/>
      <c r="Q202" s="346"/>
      <c r="R202" s="346"/>
      <c r="S202" s="346"/>
      <c r="T202" s="346"/>
      <c r="U202" s="346"/>
      <c r="V202" s="346"/>
    </row>
    <row r="203" spans="1:22">
      <c r="A203" s="346"/>
      <c r="B203" s="346"/>
      <c r="C203" s="346"/>
      <c r="D203" s="347"/>
      <c r="E203" s="347"/>
      <c r="F203" s="347"/>
      <c r="G203" s="346"/>
      <c r="H203" s="346"/>
      <c r="I203" s="346"/>
      <c r="J203" s="346"/>
      <c r="K203" s="346"/>
      <c r="L203" s="346"/>
      <c r="M203" s="346"/>
      <c r="N203" s="346"/>
      <c r="O203" s="346"/>
      <c r="P203" s="346"/>
      <c r="Q203" s="346"/>
      <c r="R203" s="346"/>
      <c r="S203" s="346"/>
      <c r="T203" s="346"/>
      <c r="U203" s="346"/>
      <c r="V203" s="346"/>
    </row>
    <row r="204" spans="1:22">
      <c r="A204" s="346"/>
      <c r="B204" s="346"/>
      <c r="C204" s="346"/>
      <c r="D204" s="347"/>
      <c r="E204" s="347"/>
      <c r="F204" s="347"/>
      <c r="G204" s="346"/>
      <c r="H204" s="346"/>
      <c r="I204" s="346"/>
      <c r="J204" s="346"/>
      <c r="K204" s="346"/>
      <c r="L204" s="346"/>
      <c r="M204" s="346"/>
      <c r="N204" s="346"/>
      <c r="O204" s="346"/>
      <c r="P204" s="346"/>
      <c r="Q204" s="346"/>
      <c r="R204" s="346"/>
      <c r="S204" s="346"/>
      <c r="T204" s="346"/>
      <c r="U204" s="346"/>
      <c r="V204" s="346"/>
    </row>
    <row r="205" spans="1:22">
      <c r="A205" s="346"/>
      <c r="B205" s="346"/>
      <c r="C205" s="346"/>
      <c r="D205" s="347"/>
      <c r="E205" s="347"/>
      <c r="F205" s="347"/>
      <c r="G205" s="346"/>
      <c r="H205" s="346"/>
      <c r="I205" s="346"/>
      <c r="J205" s="346"/>
      <c r="K205" s="346"/>
      <c r="L205" s="346"/>
      <c r="M205" s="346"/>
      <c r="N205" s="346"/>
      <c r="O205" s="346"/>
      <c r="P205" s="346"/>
      <c r="Q205" s="346"/>
      <c r="R205" s="346"/>
      <c r="S205" s="346"/>
      <c r="T205" s="346"/>
      <c r="U205" s="346"/>
      <c r="V205" s="346"/>
    </row>
    <row r="206" spans="1:22">
      <c r="A206" s="346"/>
      <c r="B206" s="346"/>
      <c r="C206" s="346"/>
      <c r="D206" s="347"/>
      <c r="E206" s="347"/>
      <c r="F206" s="347"/>
      <c r="G206" s="346"/>
      <c r="H206" s="346"/>
      <c r="I206" s="346"/>
      <c r="J206" s="346"/>
      <c r="K206" s="346"/>
      <c r="L206" s="346"/>
      <c r="M206" s="346"/>
      <c r="N206" s="346"/>
      <c r="O206" s="346"/>
      <c r="P206" s="346"/>
      <c r="Q206" s="346"/>
      <c r="R206" s="346"/>
      <c r="S206" s="346"/>
      <c r="T206" s="346"/>
      <c r="U206" s="346"/>
      <c r="V206" s="346"/>
    </row>
    <row r="207" spans="1:22">
      <c r="A207" s="346"/>
      <c r="B207" s="346"/>
      <c r="C207" s="346"/>
      <c r="D207" s="347"/>
      <c r="E207" s="347"/>
      <c r="F207" s="347"/>
      <c r="G207" s="346"/>
      <c r="H207" s="346"/>
      <c r="I207" s="346"/>
      <c r="J207" s="346"/>
      <c r="K207" s="346"/>
      <c r="L207" s="346"/>
      <c r="M207" s="346"/>
      <c r="N207" s="346"/>
      <c r="O207" s="346"/>
      <c r="P207" s="346"/>
      <c r="Q207" s="346"/>
      <c r="R207" s="346"/>
      <c r="S207" s="346"/>
      <c r="T207" s="346"/>
      <c r="U207" s="346"/>
      <c r="V207" s="346"/>
    </row>
    <row r="208" spans="1:22">
      <c r="A208" s="346"/>
      <c r="B208" s="346"/>
      <c r="C208" s="346"/>
      <c r="D208" s="347"/>
      <c r="E208" s="347"/>
      <c r="F208" s="347"/>
      <c r="G208" s="346"/>
      <c r="H208" s="346"/>
      <c r="I208" s="346"/>
      <c r="J208" s="346"/>
      <c r="K208" s="346"/>
      <c r="L208" s="346"/>
      <c r="M208" s="346"/>
      <c r="N208" s="346"/>
      <c r="O208" s="346"/>
      <c r="P208" s="346"/>
      <c r="Q208" s="346"/>
      <c r="R208" s="346"/>
      <c r="S208" s="346"/>
      <c r="T208" s="346"/>
      <c r="U208" s="346"/>
      <c r="V208" s="346"/>
    </row>
    <row r="209" spans="1:22">
      <c r="A209" s="346"/>
      <c r="B209" s="346"/>
      <c r="C209" s="346"/>
      <c r="D209" s="347"/>
      <c r="E209" s="347"/>
      <c r="F209" s="347"/>
      <c r="G209" s="346"/>
      <c r="H209" s="346"/>
      <c r="I209" s="346"/>
      <c r="J209" s="346"/>
      <c r="K209" s="346"/>
      <c r="L209" s="346"/>
      <c r="M209" s="346"/>
      <c r="N209" s="346"/>
      <c r="O209" s="346"/>
      <c r="P209" s="346"/>
      <c r="Q209" s="346"/>
      <c r="R209" s="346"/>
      <c r="S209" s="346"/>
      <c r="T209" s="346"/>
      <c r="U209" s="346"/>
      <c r="V209" s="346"/>
    </row>
    <row r="210" spans="1:22">
      <c r="A210" s="346"/>
      <c r="B210" s="346"/>
      <c r="C210" s="346"/>
      <c r="D210" s="347"/>
      <c r="E210" s="347"/>
      <c r="F210" s="347"/>
      <c r="G210" s="346"/>
      <c r="H210" s="346"/>
      <c r="I210" s="346"/>
      <c r="J210" s="346"/>
      <c r="K210" s="346"/>
      <c r="L210" s="346"/>
      <c r="M210" s="346"/>
      <c r="N210" s="346"/>
      <c r="O210" s="346"/>
      <c r="P210" s="346"/>
      <c r="Q210" s="346"/>
      <c r="R210" s="346"/>
      <c r="S210" s="346"/>
      <c r="T210" s="346"/>
      <c r="U210" s="346"/>
      <c r="V210" s="346"/>
    </row>
    <row r="211" spans="1:22">
      <c r="A211" s="346"/>
      <c r="B211" s="346"/>
      <c r="C211" s="346"/>
      <c r="D211" s="347"/>
      <c r="E211" s="347"/>
      <c r="F211" s="347"/>
      <c r="G211" s="346"/>
      <c r="H211" s="346"/>
      <c r="I211" s="346"/>
      <c r="J211" s="346"/>
      <c r="K211" s="346"/>
      <c r="L211" s="346"/>
      <c r="M211" s="346"/>
      <c r="N211" s="346"/>
      <c r="O211" s="346"/>
      <c r="P211" s="346"/>
      <c r="Q211" s="346"/>
      <c r="R211" s="346"/>
      <c r="S211" s="346"/>
      <c r="T211" s="346"/>
      <c r="U211" s="346"/>
      <c r="V211" s="346"/>
    </row>
    <row r="212" spans="1:22">
      <c r="A212" s="346"/>
      <c r="B212" s="346"/>
      <c r="C212" s="346"/>
      <c r="D212" s="347"/>
      <c r="E212" s="347"/>
      <c r="F212" s="347"/>
      <c r="G212" s="346"/>
      <c r="H212" s="346"/>
      <c r="I212" s="346"/>
      <c r="J212" s="346"/>
      <c r="K212" s="346"/>
      <c r="L212" s="346"/>
      <c r="M212" s="346"/>
      <c r="N212" s="346"/>
      <c r="O212" s="346"/>
      <c r="P212" s="346"/>
      <c r="Q212" s="346"/>
      <c r="R212" s="346"/>
      <c r="S212" s="346"/>
      <c r="T212" s="346"/>
      <c r="U212" s="346"/>
      <c r="V212" s="346"/>
    </row>
    <row r="213" spans="1:22">
      <c r="A213" s="346"/>
      <c r="B213" s="346"/>
      <c r="C213" s="346"/>
      <c r="D213" s="347"/>
      <c r="E213" s="347"/>
      <c r="F213" s="347"/>
      <c r="G213" s="346"/>
      <c r="H213" s="346"/>
      <c r="I213" s="346"/>
      <c r="J213" s="346"/>
      <c r="K213" s="346"/>
      <c r="L213" s="346"/>
      <c r="M213" s="346"/>
      <c r="N213" s="346"/>
      <c r="O213" s="346"/>
      <c r="P213" s="346"/>
      <c r="Q213" s="346"/>
      <c r="R213" s="346"/>
      <c r="S213" s="346"/>
      <c r="T213" s="346"/>
      <c r="U213" s="346"/>
      <c r="V213" s="346"/>
    </row>
    <row r="214" spans="1:22">
      <c r="A214" s="346"/>
      <c r="B214" s="346"/>
      <c r="C214" s="346"/>
      <c r="D214" s="347"/>
      <c r="E214" s="347"/>
      <c r="F214" s="347"/>
      <c r="G214" s="346"/>
      <c r="H214" s="346"/>
      <c r="I214" s="346"/>
      <c r="J214" s="346"/>
      <c r="K214" s="346"/>
      <c r="L214" s="346"/>
      <c r="M214" s="346"/>
      <c r="N214" s="346"/>
      <c r="O214" s="346"/>
      <c r="P214" s="346"/>
      <c r="Q214" s="346"/>
      <c r="R214" s="346"/>
      <c r="S214" s="346"/>
      <c r="T214" s="346"/>
      <c r="U214" s="346"/>
      <c r="V214" s="346"/>
    </row>
    <row r="215" spans="1:22">
      <c r="A215" s="346"/>
      <c r="B215" s="346"/>
      <c r="C215" s="346"/>
      <c r="D215" s="347"/>
      <c r="E215" s="347"/>
      <c r="F215" s="347"/>
      <c r="G215" s="346"/>
      <c r="H215" s="346"/>
      <c r="I215" s="346"/>
      <c r="J215" s="346"/>
      <c r="K215" s="346"/>
      <c r="L215" s="346"/>
      <c r="M215" s="346"/>
      <c r="N215" s="346"/>
      <c r="O215" s="346"/>
      <c r="P215" s="346"/>
      <c r="Q215" s="346"/>
      <c r="R215" s="346"/>
      <c r="S215" s="346"/>
      <c r="T215" s="346"/>
      <c r="U215" s="346"/>
      <c r="V215" s="346"/>
    </row>
    <row r="216" spans="1:22">
      <c r="A216" s="346"/>
      <c r="B216" s="346"/>
      <c r="C216" s="346"/>
      <c r="D216" s="347"/>
      <c r="E216" s="347"/>
      <c r="F216" s="347"/>
      <c r="G216" s="346"/>
      <c r="H216" s="346"/>
      <c r="I216" s="346"/>
      <c r="J216" s="346"/>
      <c r="K216" s="346"/>
      <c r="L216" s="346"/>
      <c r="M216" s="346"/>
      <c r="N216" s="346"/>
      <c r="O216" s="346"/>
      <c r="P216" s="346"/>
      <c r="Q216" s="346"/>
      <c r="R216" s="346"/>
      <c r="S216" s="346"/>
      <c r="T216" s="346"/>
      <c r="U216" s="346"/>
      <c r="V216" s="346"/>
    </row>
    <row r="217" spans="1:22">
      <c r="A217" s="346"/>
      <c r="B217" s="346"/>
      <c r="C217" s="346"/>
      <c r="D217" s="347"/>
      <c r="E217" s="347"/>
      <c r="F217" s="347"/>
      <c r="G217" s="346"/>
      <c r="H217" s="346"/>
      <c r="I217" s="346"/>
      <c r="J217" s="346"/>
      <c r="K217" s="346"/>
      <c r="L217" s="346"/>
      <c r="M217" s="346"/>
      <c r="N217" s="346"/>
      <c r="O217" s="346"/>
      <c r="P217" s="346"/>
      <c r="Q217" s="346"/>
      <c r="R217" s="346"/>
      <c r="S217" s="346"/>
      <c r="T217" s="346"/>
      <c r="U217" s="346"/>
      <c r="V217" s="346"/>
    </row>
    <row r="218" spans="1:22">
      <c r="A218" s="346"/>
      <c r="B218" s="346"/>
      <c r="C218" s="346"/>
      <c r="D218" s="347"/>
      <c r="E218" s="347"/>
      <c r="F218" s="347"/>
      <c r="G218" s="346"/>
      <c r="H218" s="346"/>
      <c r="I218" s="346"/>
      <c r="J218" s="346"/>
      <c r="K218" s="346"/>
      <c r="L218" s="346"/>
      <c r="M218" s="346"/>
      <c r="N218" s="346"/>
      <c r="O218" s="346"/>
      <c r="P218" s="346"/>
      <c r="Q218" s="346"/>
      <c r="R218" s="346"/>
      <c r="S218" s="346"/>
      <c r="T218" s="346"/>
      <c r="U218" s="346"/>
      <c r="V218" s="346"/>
    </row>
    <row r="219" spans="1:22">
      <c r="A219" s="346"/>
      <c r="B219" s="346"/>
      <c r="C219" s="346"/>
      <c r="D219" s="347"/>
      <c r="E219" s="347"/>
      <c r="F219" s="347"/>
      <c r="G219" s="346"/>
      <c r="H219" s="346"/>
      <c r="I219" s="346"/>
      <c r="J219" s="346"/>
      <c r="K219" s="346"/>
      <c r="L219" s="346"/>
      <c r="M219" s="346"/>
      <c r="N219" s="346"/>
      <c r="O219" s="346"/>
      <c r="P219" s="346"/>
      <c r="Q219" s="346"/>
      <c r="R219" s="346"/>
      <c r="S219" s="346"/>
      <c r="T219" s="346"/>
      <c r="U219" s="346"/>
      <c r="V219" s="346"/>
    </row>
    <row r="220" spans="1:22">
      <c r="A220" s="346"/>
      <c r="B220" s="346"/>
      <c r="C220" s="346"/>
      <c r="D220" s="347"/>
      <c r="E220" s="347"/>
      <c r="F220" s="347"/>
      <c r="G220" s="346"/>
      <c r="H220" s="346"/>
      <c r="I220" s="346"/>
      <c r="J220" s="346"/>
      <c r="K220" s="346"/>
      <c r="L220" s="346"/>
      <c r="M220" s="346"/>
      <c r="N220" s="346"/>
      <c r="O220" s="346"/>
      <c r="P220" s="346"/>
      <c r="Q220" s="346"/>
      <c r="R220" s="346"/>
      <c r="S220" s="346"/>
      <c r="T220" s="346"/>
      <c r="U220" s="346"/>
      <c r="V220" s="346"/>
    </row>
    <row r="221" spans="1:22">
      <c r="A221" s="346"/>
      <c r="B221" s="346"/>
      <c r="C221" s="346"/>
      <c r="D221" s="347"/>
      <c r="E221" s="347"/>
      <c r="F221" s="347"/>
      <c r="G221" s="346"/>
      <c r="H221" s="346"/>
      <c r="I221" s="346"/>
      <c r="J221" s="346"/>
      <c r="K221" s="346"/>
      <c r="L221" s="346"/>
      <c r="M221" s="346"/>
      <c r="N221" s="346"/>
      <c r="O221" s="346"/>
      <c r="P221" s="346"/>
      <c r="Q221" s="346"/>
      <c r="R221" s="346"/>
      <c r="S221" s="346"/>
      <c r="T221" s="346"/>
      <c r="U221" s="346"/>
      <c r="V221" s="346"/>
    </row>
    <row r="222" spans="1:22">
      <c r="A222" s="346"/>
      <c r="B222" s="346"/>
      <c r="C222" s="346"/>
      <c r="D222" s="347"/>
      <c r="E222" s="347"/>
      <c r="F222" s="347"/>
      <c r="G222" s="346"/>
      <c r="H222" s="346"/>
      <c r="I222" s="346"/>
      <c r="J222" s="346"/>
      <c r="K222" s="346"/>
      <c r="L222" s="346"/>
      <c r="M222" s="346"/>
      <c r="N222" s="346"/>
      <c r="O222" s="346"/>
      <c r="P222" s="346"/>
      <c r="Q222" s="346"/>
      <c r="R222" s="346"/>
      <c r="S222" s="346"/>
      <c r="T222" s="346"/>
      <c r="U222" s="346"/>
      <c r="V222" s="346"/>
    </row>
    <row r="223" spans="1:22">
      <c r="A223" s="346"/>
      <c r="B223" s="346"/>
      <c r="C223" s="346"/>
      <c r="D223" s="347"/>
      <c r="E223" s="347"/>
      <c r="F223" s="347"/>
      <c r="G223" s="346"/>
      <c r="H223" s="346"/>
      <c r="I223" s="346"/>
      <c r="J223" s="346"/>
      <c r="K223" s="346"/>
      <c r="L223" s="346"/>
      <c r="M223" s="346"/>
      <c r="N223" s="346"/>
      <c r="O223" s="346"/>
      <c r="P223" s="346"/>
      <c r="Q223" s="346"/>
      <c r="R223" s="346"/>
      <c r="S223" s="346"/>
      <c r="T223" s="346"/>
      <c r="U223" s="346"/>
      <c r="V223" s="346"/>
    </row>
    <row r="224" spans="1:22">
      <c r="A224" s="346"/>
      <c r="B224" s="346"/>
      <c r="C224" s="346"/>
      <c r="D224" s="347"/>
      <c r="E224" s="347"/>
      <c r="F224" s="347"/>
      <c r="G224" s="346"/>
      <c r="H224" s="346"/>
      <c r="I224" s="346"/>
      <c r="J224" s="346"/>
      <c r="K224" s="346"/>
      <c r="L224" s="346"/>
      <c r="M224" s="346"/>
      <c r="N224" s="346"/>
      <c r="O224" s="346"/>
      <c r="P224" s="346"/>
      <c r="Q224" s="346"/>
      <c r="R224" s="346"/>
      <c r="S224" s="346"/>
      <c r="T224" s="346"/>
      <c r="U224" s="346"/>
      <c r="V224" s="346"/>
    </row>
    <row r="225" spans="1:22">
      <c r="A225" s="346"/>
      <c r="B225" s="346"/>
      <c r="C225" s="346"/>
      <c r="D225" s="347"/>
      <c r="E225" s="347"/>
      <c r="F225" s="347"/>
      <c r="G225" s="346"/>
      <c r="H225" s="346"/>
      <c r="I225" s="346"/>
      <c r="J225" s="346"/>
      <c r="K225" s="346"/>
      <c r="L225" s="346"/>
      <c r="M225" s="346"/>
      <c r="N225" s="346"/>
      <c r="O225" s="346"/>
      <c r="P225" s="346"/>
      <c r="Q225" s="346"/>
      <c r="R225" s="346"/>
      <c r="S225" s="346"/>
      <c r="T225" s="346"/>
      <c r="U225" s="346"/>
      <c r="V225" s="346"/>
    </row>
    <row r="226" spans="1:22">
      <c r="A226" s="346"/>
      <c r="B226" s="346"/>
      <c r="C226" s="346"/>
      <c r="D226" s="347"/>
      <c r="E226" s="347"/>
      <c r="F226" s="347"/>
      <c r="G226" s="346"/>
      <c r="H226" s="346"/>
      <c r="I226" s="346"/>
      <c r="J226" s="346"/>
      <c r="K226" s="346"/>
      <c r="L226" s="346"/>
      <c r="M226" s="346"/>
      <c r="N226" s="346"/>
      <c r="O226" s="346"/>
      <c r="P226" s="346"/>
      <c r="Q226" s="346"/>
      <c r="R226" s="346"/>
      <c r="S226" s="346"/>
      <c r="T226" s="346"/>
      <c r="U226" s="346"/>
      <c r="V226" s="346"/>
    </row>
    <row r="227" spans="1:22">
      <c r="A227" s="346"/>
      <c r="B227" s="346"/>
      <c r="C227" s="346"/>
      <c r="D227" s="347"/>
      <c r="E227" s="347"/>
      <c r="F227" s="347"/>
      <c r="G227" s="346"/>
      <c r="H227" s="346"/>
      <c r="I227" s="346"/>
      <c r="J227" s="346"/>
      <c r="K227" s="346"/>
      <c r="L227" s="346"/>
      <c r="M227" s="346"/>
      <c r="N227" s="346"/>
      <c r="O227" s="346"/>
      <c r="P227" s="346"/>
      <c r="Q227" s="346"/>
      <c r="R227" s="346"/>
      <c r="S227" s="346"/>
      <c r="T227" s="346"/>
      <c r="U227" s="346"/>
      <c r="V227" s="346"/>
    </row>
    <row r="228" spans="1:22">
      <c r="A228" s="346"/>
      <c r="B228" s="346"/>
      <c r="C228" s="346"/>
      <c r="D228" s="347"/>
      <c r="E228" s="347"/>
      <c r="F228" s="347"/>
      <c r="G228" s="346"/>
      <c r="H228" s="346"/>
      <c r="I228" s="346"/>
      <c r="J228" s="346"/>
      <c r="K228" s="346"/>
      <c r="L228" s="346"/>
      <c r="M228" s="346"/>
      <c r="N228" s="346"/>
      <c r="O228" s="346"/>
      <c r="P228" s="346"/>
      <c r="Q228" s="346"/>
      <c r="R228" s="346"/>
      <c r="S228" s="346"/>
      <c r="T228" s="346"/>
      <c r="U228" s="346"/>
      <c r="V228" s="346"/>
    </row>
    <row r="229" spans="1:22">
      <c r="A229" s="346"/>
      <c r="B229" s="346"/>
      <c r="C229" s="346"/>
      <c r="D229" s="347"/>
      <c r="E229" s="347"/>
      <c r="F229" s="347"/>
      <c r="G229" s="346"/>
      <c r="H229" s="346"/>
      <c r="I229" s="346"/>
      <c r="J229" s="346"/>
      <c r="K229" s="346"/>
      <c r="L229" s="346"/>
      <c r="M229" s="346"/>
      <c r="N229" s="346"/>
      <c r="O229" s="346"/>
      <c r="P229" s="346"/>
      <c r="Q229" s="346"/>
      <c r="R229" s="346"/>
      <c r="S229" s="346"/>
      <c r="T229" s="346"/>
      <c r="U229" s="346"/>
      <c r="V229" s="346"/>
    </row>
    <row r="230" spans="1:22">
      <c r="A230" s="346"/>
      <c r="B230" s="346"/>
      <c r="C230" s="346"/>
      <c r="D230" s="347"/>
      <c r="E230" s="347"/>
      <c r="F230" s="347"/>
      <c r="G230" s="346"/>
      <c r="H230" s="346"/>
      <c r="I230" s="346"/>
      <c r="J230" s="346"/>
      <c r="K230" s="346"/>
      <c r="L230" s="346"/>
      <c r="M230" s="346"/>
      <c r="N230" s="346"/>
      <c r="O230" s="346"/>
      <c r="P230" s="346"/>
      <c r="Q230" s="346"/>
      <c r="R230" s="346"/>
      <c r="S230" s="346"/>
      <c r="T230" s="346"/>
      <c r="U230" s="346"/>
      <c r="V230" s="346"/>
    </row>
    <row r="231" spans="1:22">
      <c r="A231" s="346"/>
      <c r="B231" s="346"/>
      <c r="C231" s="346"/>
      <c r="D231" s="347"/>
      <c r="E231" s="347"/>
      <c r="F231" s="347"/>
      <c r="G231" s="346"/>
      <c r="H231" s="346"/>
      <c r="I231" s="346"/>
      <c r="J231" s="346"/>
      <c r="K231" s="346"/>
      <c r="L231" s="346"/>
      <c r="M231" s="346"/>
      <c r="N231" s="346"/>
      <c r="O231" s="346"/>
      <c r="P231" s="346"/>
      <c r="Q231" s="346"/>
      <c r="R231" s="346"/>
      <c r="S231" s="346"/>
      <c r="T231" s="346"/>
      <c r="U231" s="346"/>
      <c r="V231" s="346"/>
    </row>
    <row r="232" spans="1:22">
      <c r="A232" s="346"/>
      <c r="B232" s="346"/>
      <c r="C232" s="346"/>
      <c r="D232" s="347"/>
      <c r="E232" s="347"/>
      <c r="F232" s="347"/>
      <c r="G232" s="346"/>
      <c r="H232" s="346"/>
      <c r="I232" s="346"/>
      <c r="J232" s="346"/>
      <c r="K232" s="346"/>
      <c r="L232" s="346"/>
      <c r="M232" s="346"/>
      <c r="N232" s="346"/>
      <c r="O232" s="346"/>
      <c r="P232" s="346"/>
      <c r="Q232" s="346"/>
      <c r="R232" s="346"/>
      <c r="S232" s="346"/>
      <c r="T232" s="346"/>
      <c r="U232" s="346"/>
      <c r="V232" s="346"/>
    </row>
    <row r="233" spans="1:22">
      <c r="A233" s="346"/>
      <c r="B233" s="346"/>
      <c r="C233" s="346"/>
      <c r="D233" s="347"/>
      <c r="E233" s="347"/>
      <c r="F233" s="347"/>
      <c r="G233" s="346"/>
      <c r="H233" s="346"/>
      <c r="I233" s="346"/>
      <c r="J233" s="346"/>
      <c r="K233" s="346"/>
      <c r="L233" s="346"/>
      <c r="M233" s="346"/>
      <c r="N233" s="346"/>
      <c r="O233" s="346"/>
      <c r="P233" s="346"/>
      <c r="Q233" s="346"/>
      <c r="R233" s="346"/>
      <c r="S233" s="346"/>
      <c r="T233" s="346"/>
      <c r="U233" s="346"/>
      <c r="V233" s="346"/>
    </row>
    <row r="234" spans="1:22">
      <c r="A234" s="346"/>
      <c r="B234" s="346"/>
      <c r="C234" s="346"/>
      <c r="D234" s="347"/>
      <c r="E234" s="347"/>
      <c r="F234" s="347"/>
      <c r="G234" s="346"/>
      <c r="H234" s="346"/>
      <c r="I234" s="346"/>
      <c r="J234" s="346"/>
      <c r="K234" s="346"/>
      <c r="L234" s="346"/>
      <c r="M234" s="346"/>
      <c r="N234" s="346"/>
      <c r="O234" s="346"/>
      <c r="P234" s="346"/>
      <c r="Q234" s="346"/>
      <c r="R234" s="346"/>
      <c r="S234" s="346"/>
      <c r="T234" s="346"/>
      <c r="U234" s="346"/>
      <c r="V234" s="346"/>
    </row>
    <row r="235" spans="1:22">
      <c r="A235" s="346"/>
      <c r="B235" s="346"/>
      <c r="C235" s="346"/>
      <c r="D235" s="347"/>
      <c r="E235" s="347"/>
      <c r="F235" s="347"/>
      <c r="G235" s="346"/>
      <c r="H235" s="346"/>
      <c r="I235" s="346"/>
      <c r="J235" s="346"/>
      <c r="K235" s="346"/>
      <c r="L235" s="346"/>
      <c r="M235" s="346"/>
      <c r="N235" s="346"/>
      <c r="O235" s="346"/>
      <c r="P235" s="346"/>
      <c r="Q235" s="346"/>
      <c r="R235" s="346"/>
      <c r="S235" s="346"/>
      <c r="T235" s="346"/>
      <c r="U235" s="346"/>
      <c r="V235" s="346"/>
    </row>
  </sheetData>
  <pageMargins left="0.7" right="0.7" top="0.75" bottom="0.75" header="0.3" footer="0.3"/>
  <headerFooter/>
  <picture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7"/>
  <sheetViews>
    <sheetView workbookViewId="0">
      <selection activeCell="A1" sqref="A1"/>
    </sheetView>
  </sheetViews>
  <sheetFormatPr defaultColWidth="11.0757575757576" defaultRowHeight="15.6"/>
  <cols>
    <col min="1" max="1" width="10" customWidth="1"/>
    <col min="2" max="2" width="65.5378787878788" customWidth="1"/>
    <col min="3" max="18" width="10" customWidth="1"/>
  </cols>
  <sheetData>
    <row r="1" spans="1:18">
      <c r="A1" s="337">
        <v>1</v>
      </c>
      <c r="B1" s="338" t="s">
        <v>93</v>
      </c>
      <c r="C1" s="339" t="s">
        <v>94</v>
      </c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</row>
    <row r="2" spans="1:18">
      <c r="A2" s="337">
        <v>2</v>
      </c>
      <c r="B2" s="338" t="s">
        <v>95</v>
      </c>
      <c r="C2" s="341" t="s">
        <v>96</v>
      </c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</row>
    <row r="3" spans="1:18">
      <c r="A3" s="337">
        <v>3</v>
      </c>
      <c r="B3" s="338" t="s">
        <v>97</v>
      </c>
      <c r="C3" s="341" t="s">
        <v>98</v>
      </c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</row>
    <row r="4" spans="1:18">
      <c r="A4" s="337">
        <v>4</v>
      </c>
      <c r="B4" s="338" t="s">
        <v>99</v>
      </c>
      <c r="C4" s="341" t="s">
        <v>100</v>
      </c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</row>
    <row r="5" spans="1:18">
      <c r="A5" s="337">
        <v>5</v>
      </c>
      <c r="B5" s="338" t="s">
        <v>101</v>
      </c>
      <c r="C5" s="341" t="s">
        <v>102</v>
      </c>
      <c r="D5" s="340"/>
      <c r="E5" s="340"/>
      <c r="F5" s="340"/>
      <c r="G5" s="340"/>
      <c r="H5" s="340"/>
      <c r="I5" s="340"/>
      <c r="J5" s="340"/>
      <c r="K5" s="340"/>
      <c r="L5" s="340"/>
      <c r="M5" s="340"/>
      <c r="N5" s="340"/>
      <c r="O5" s="340"/>
      <c r="P5" s="340"/>
      <c r="Q5" s="340"/>
      <c r="R5" s="340"/>
    </row>
    <row r="6" spans="1:18">
      <c r="A6" s="337">
        <v>6</v>
      </c>
      <c r="B6" s="342" t="s">
        <v>103</v>
      </c>
      <c r="C6" s="339" t="s">
        <v>104</v>
      </c>
      <c r="D6" s="340"/>
      <c r="E6" s="340"/>
      <c r="F6" s="340"/>
      <c r="G6" s="340"/>
      <c r="H6" s="340"/>
      <c r="I6" s="340"/>
      <c r="J6" s="340"/>
      <c r="K6" s="340"/>
      <c r="L6" s="340"/>
      <c r="M6" s="340"/>
      <c r="N6" s="340"/>
      <c r="O6" s="340"/>
      <c r="P6" s="340"/>
      <c r="Q6" s="340"/>
      <c r="R6" s="340"/>
    </row>
    <row r="7" spans="1:18">
      <c r="A7" s="340"/>
      <c r="B7" s="338"/>
      <c r="C7" s="338"/>
      <c r="D7" s="340"/>
      <c r="E7" s="340"/>
      <c r="F7" s="340"/>
      <c r="G7" s="340"/>
      <c r="H7" s="340"/>
      <c r="I7" s="340"/>
      <c r="J7" s="340"/>
      <c r="K7" s="340"/>
      <c r="L7" s="340"/>
      <c r="M7" s="340"/>
      <c r="N7" s="340"/>
      <c r="O7" s="340"/>
      <c r="P7" s="340"/>
      <c r="Q7" s="340"/>
      <c r="R7" s="340"/>
    </row>
    <row r="8" spans="1:18">
      <c r="A8" s="340"/>
      <c r="B8" s="338"/>
      <c r="C8" s="338"/>
      <c r="D8" s="340"/>
      <c r="E8" s="340"/>
      <c r="F8" s="340"/>
      <c r="G8" s="340"/>
      <c r="H8" s="340"/>
      <c r="I8" s="340"/>
      <c r="J8" s="340"/>
      <c r="K8" s="340"/>
      <c r="L8" s="340"/>
      <c r="M8" s="340"/>
      <c r="N8" s="340"/>
      <c r="O8" s="340"/>
      <c r="P8" s="340"/>
      <c r="Q8" s="340"/>
      <c r="R8" s="340"/>
    </row>
    <row r="9" spans="1:18">
      <c r="A9" s="340"/>
      <c r="B9" s="338"/>
      <c r="C9" s="338"/>
      <c r="D9" s="340"/>
      <c r="E9" s="340"/>
      <c r="F9" s="340"/>
      <c r="G9" s="340"/>
      <c r="H9" s="340"/>
      <c r="I9" s="340"/>
      <c r="J9" s="340"/>
      <c r="K9" s="340"/>
      <c r="L9" s="340"/>
      <c r="M9" s="340"/>
      <c r="N9" s="340"/>
      <c r="O9" s="340"/>
      <c r="P9" s="340"/>
      <c r="Q9" s="340"/>
      <c r="R9" s="340"/>
    </row>
    <row r="10" spans="1:18">
      <c r="A10" s="340"/>
      <c r="B10" s="340"/>
      <c r="C10" s="340"/>
      <c r="D10" s="340"/>
      <c r="E10" s="340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340"/>
      <c r="Q10" s="340"/>
      <c r="R10" s="340"/>
    </row>
    <row r="11" spans="1:18">
      <c r="A11" s="340"/>
      <c r="B11" s="340"/>
      <c r="C11" s="340"/>
      <c r="D11" s="340"/>
      <c r="E11" s="340"/>
      <c r="F11" s="340"/>
      <c r="G11" s="340"/>
      <c r="H11" s="340"/>
      <c r="I11" s="340"/>
      <c r="J11" s="340"/>
      <c r="K11" s="340"/>
      <c r="L11" s="340"/>
      <c r="M11" s="340"/>
      <c r="N11" s="340"/>
      <c r="O11" s="340"/>
      <c r="P11" s="340"/>
      <c r="Q11" s="340"/>
      <c r="R11" s="340"/>
    </row>
    <row r="12" spans="1:18">
      <c r="A12" s="340"/>
      <c r="B12" s="340"/>
      <c r="C12" s="340"/>
      <c r="D12" s="340"/>
      <c r="E12" s="340"/>
      <c r="F12" s="340"/>
      <c r="G12" s="340"/>
      <c r="H12" s="340"/>
      <c r="I12" s="340"/>
      <c r="J12" s="340"/>
      <c r="K12" s="340"/>
      <c r="L12" s="340"/>
      <c r="M12" s="340"/>
      <c r="N12" s="340"/>
      <c r="O12" s="340"/>
      <c r="P12" s="340"/>
      <c r="Q12" s="340"/>
      <c r="R12" s="340"/>
    </row>
    <row r="13" spans="1:18">
      <c r="A13" s="340"/>
      <c r="B13" s="340"/>
      <c r="C13" s="340"/>
      <c r="D13" s="340"/>
      <c r="E13" s="340"/>
      <c r="F13" s="340"/>
      <c r="G13" s="340"/>
      <c r="H13" s="340"/>
      <c r="I13" s="340"/>
      <c r="J13" s="340"/>
      <c r="K13" s="340"/>
      <c r="L13" s="340"/>
      <c r="M13" s="340"/>
      <c r="N13" s="340"/>
      <c r="O13" s="340"/>
      <c r="P13" s="340"/>
      <c r="Q13" s="340"/>
      <c r="R13" s="340"/>
    </row>
    <row r="14" spans="1:18">
      <c r="A14" s="340"/>
      <c r="B14" s="340"/>
      <c r="C14" s="340"/>
      <c r="D14" s="340"/>
      <c r="E14" s="340"/>
      <c r="F14" s="340"/>
      <c r="G14" s="340"/>
      <c r="H14" s="340"/>
      <c r="I14" s="340"/>
      <c r="J14" s="340"/>
      <c r="K14" s="340"/>
      <c r="L14" s="340"/>
      <c r="M14" s="340"/>
      <c r="N14" s="340"/>
      <c r="O14" s="340"/>
      <c r="P14" s="340"/>
      <c r="Q14" s="340"/>
      <c r="R14" s="340"/>
    </row>
    <row r="15" spans="1:18">
      <c r="A15" s="340"/>
      <c r="B15" s="340"/>
      <c r="C15" s="340"/>
      <c r="D15" s="340"/>
      <c r="E15" s="340"/>
      <c r="F15" s="340"/>
      <c r="G15" s="340"/>
      <c r="H15" s="340"/>
      <c r="I15" s="340"/>
      <c r="J15" s="340"/>
      <c r="K15" s="340"/>
      <c r="L15" s="340"/>
      <c r="M15" s="340"/>
      <c r="N15" s="340"/>
      <c r="O15" s="340"/>
      <c r="P15" s="340"/>
      <c r="Q15" s="340"/>
      <c r="R15" s="340"/>
    </row>
    <row r="16" spans="1:18">
      <c r="A16" s="340"/>
      <c r="B16" s="340"/>
      <c r="C16" s="340"/>
      <c r="D16" s="340"/>
      <c r="E16" s="340"/>
      <c r="F16" s="340"/>
      <c r="G16" s="340"/>
      <c r="H16" s="340"/>
      <c r="I16" s="340"/>
      <c r="J16" s="340"/>
      <c r="K16" s="340"/>
      <c r="L16" s="340"/>
      <c r="M16" s="340"/>
      <c r="N16" s="340"/>
      <c r="O16" s="340"/>
      <c r="P16" s="340"/>
      <c r="Q16" s="340"/>
      <c r="R16" s="340"/>
    </row>
    <row r="17" spans="1:18">
      <c r="A17" s="340"/>
      <c r="B17" s="340"/>
      <c r="C17" s="340"/>
      <c r="D17" s="340"/>
      <c r="E17" s="340"/>
      <c r="F17" s="340"/>
      <c r="G17" s="340"/>
      <c r="H17" s="340"/>
      <c r="I17" s="340"/>
      <c r="J17" s="340"/>
      <c r="K17" s="340"/>
      <c r="L17" s="340"/>
      <c r="M17" s="340"/>
      <c r="N17" s="340"/>
      <c r="O17" s="340"/>
      <c r="P17" s="340"/>
      <c r="Q17" s="340"/>
      <c r="R17" s="340"/>
    </row>
    <row r="18" spans="1:18">
      <c r="A18" s="340"/>
      <c r="B18" s="340"/>
      <c r="C18" s="340"/>
      <c r="D18" s="340"/>
      <c r="E18" s="340"/>
      <c r="F18" s="340"/>
      <c r="G18" s="340"/>
      <c r="H18" s="340"/>
      <c r="I18" s="340"/>
      <c r="J18" s="340"/>
      <c r="K18" s="340"/>
      <c r="L18" s="340"/>
      <c r="M18" s="340"/>
      <c r="N18" s="340"/>
      <c r="O18" s="340"/>
      <c r="P18" s="340"/>
      <c r="Q18" s="340"/>
      <c r="R18" s="340"/>
    </row>
    <row r="19" spans="1:18">
      <c r="A19" s="340"/>
      <c r="B19" s="340"/>
      <c r="C19" s="340"/>
      <c r="D19" s="340"/>
      <c r="E19" s="340"/>
      <c r="F19" s="340"/>
      <c r="G19" s="340"/>
      <c r="H19" s="340"/>
      <c r="I19" s="340"/>
      <c r="J19" s="340"/>
      <c r="K19" s="340"/>
      <c r="L19" s="340"/>
      <c r="M19" s="340"/>
      <c r="N19" s="340"/>
      <c r="O19" s="340"/>
      <c r="P19" s="340"/>
      <c r="Q19" s="340"/>
      <c r="R19" s="340"/>
    </row>
    <row r="20" spans="1:18">
      <c r="A20" s="340"/>
      <c r="B20" s="340"/>
      <c r="C20" s="340"/>
      <c r="D20" s="340"/>
      <c r="E20" s="340"/>
      <c r="F20" s="340"/>
      <c r="G20" s="340"/>
      <c r="H20" s="340"/>
      <c r="I20" s="340"/>
      <c r="J20" s="340"/>
      <c r="K20" s="340"/>
      <c r="L20" s="340"/>
      <c r="M20" s="340"/>
      <c r="N20" s="340"/>
      <c r="O20" s="340"/>
      <c r="P20" s="340"/>
      <c r="Q20" s="340"/>
      <c r="R20" s="340"/>
    </row>
    <row r="21" spans="1:18">
      <c r="A21" s="340"/>
      <c r="B21" s="340"/>
      <c r="C21" s="340"/>
      <c r="D21" s="340"/>
      <c r="E21" s="340"/>
      <c r="F21" s="340"/>
      <c r="G21" s="340"/>
      <c r="H21" s="340"/>
      <c r="I21" s="340"/>
      <c r="J21" s="340"/>
      <c r="K21" s="340"/>
      <c r="L21" s="340"/>
      <c r="M21" s="340"/>
      <c r="N21" s="340"/>
      <c r="O21" s="340"/>
      <c r="P21" s="340"/>
      <c r="Q21" s="340"/>
      <c r="R21" s="340"/>
    </row>
    <row r="22" spans="1:18">
      <c r="A22" s="340"/>
      <c r="B22" s="340"/>
      <c r="C22" s="340"/>
      <c r="D22" s="340"/>
      <c r="E22" s="340"/>
      <c r="F22" s="340"/>
      <c r="G22" s="340"/>
      <c r="H22" s="340"/>
      <c r="I22" s="340"/>
      <c r="J22" s="340"/>
      <c r="K22" s="340"/>
      <c r="L22" s="340"/>
      <c r="M22" s="340"/>
      <c r="N22" s="340"/>
      <c r="O22" s="340"/>
      <c r="P22" s="340"/>
      <c r="Q22" s="340"/>
      <c r="R22" s="340"/>
    </row>
    <row r="23" spans="1:18">
      <c r="A23" s="340"/>
      <c r="B23" s="340"/>
      <c r="C23" s="340"/>
      <c r="D23" s="340"/>
      <c r="E23" s="340"/>
      <c r="F23" s="340"/>
      <c r="G23" s="340"/>
      <c r="H23" s="340"/>
      <c r="I23" s="340"/>
      <c r="J23" s="340"/>
      <c r="K23" s="340"/>
      <c r="L23" s="340"/>
      <c r="M23" s="340"/>
      <c r="N23" s="340"/>
      <c r="O23" s="340"/>
      <c r="P23" s="340"/>
      <c r="Q23" s="340"/>
      <c r="R23" s="340"/>
    </row>
    <row r="24" spans="1:18">
      <c r="A24" s="340"/>
      <c r="B24" s="340"/>
      <c r="C24" s="340"/>
      <c r="D24" s="340"/>
      <c r="E24" s="340"/>
      <c r="F24" s="340"/>
      <c r="G24" s="340"/>
      <c r="H24" s="340"/>
      <c r="I24" s="340"/>
      <c r="J24" s="340"/>
      <c r="K24" s="340"/>
      <c r="L24" s="340"/>
      <c r="M24" s="340"/>
      <c r="N24" s="340"/>
      <c r="O24" s="340"/>
      <c r="P24" s="340"/>
      <c r="Q24" s="340"/>
      <c r="R24" s="340"/>
    </row>
    <row r="25" spans="1:18">
      <c r="A25" s="340"/>
      <c r="B25" s="340"/>
      <c r="C25" s="340"/>
      <c r="D25" s="340"/>
      <c r="E25" s="340"/>
      <c r="F25" s="340"/>
      <c r="G25" s="340"/>
      <c r="H25" s="340"/>
      <c r="I25" s="340"/>
      <c r="J25" s="340"/>
      <c r="K25" s="340"/>
      <c r="L25" s="340"/>
      <c r="M25" s="340"/>
      <c r="N25" s="340"/>
      <c r="O25" s="340"/>
      <c r="P25" s="340"/>
      <c r="Q25" s="340"/>
      <c r="R25" s="340"/>
    </row>
    <row r="26" spans="1:18">
      <c r="A26" s="340"/>
      <c r="B26" s="340"/>
      <c r="C26" s="340"/>
      <c r="D26" s="340"/>
      <c r="E26" s="340"/>
      <c r="F26" s="340"/>
      <c r="G26" s="340"/>
      <c r="H26" s="340"/>
      <c r="I26" s="340"/>
      <c r="J26" s="340"/>
      <c r="K26" s="340"/>
      <c r="L26" s="340"/>
      <c r="M26" s="340"/>
      <c r="N26" s="340"/>
      <c r="O26" s="340"/>
      <c r="P26" s="340"/>
      <c r="Q26" s="340"/>
      <c r="R26" s="340"/>
    </row>
    <row r="27" spans="1:18">
      <c r="A27" s="340"/>
      <c r="B27" s="340"/>
      <c r="C27" s="340"/>
      <c r="D27" s="340"/>
      <c r="E27" s="340"/>
      <c r="F27" s="340"/>
      <c r="G27" s="340"/>
      <c r="H27" s="340"/>
      <c r="I27" s="340"/>
      <c r="J27" s="340"/>
      <c r="K27" s="340"/>
      <c r="L27" s="340"/>
      <c r="M27" s="340"/>
      <c r="N27" s="340"/>
      <c r="O27" s="340"/>
      <c r="P27" s="340"/>
      <c r="Q27" s="340"/>
      <c r="R27" s="340"/>
    </row>
    <row r="28" spans="1:18">
      <c r="A28" s="340"/>
      <c r="B28" s="340"/>
      <c r="C28" s="340"/>
      <c r="D28" s="340"/>
      <c r="E28" s="340"/>
      <c r="F28" s="340"/>
      <c r="G28" s="340"/>
      <c r="H28" s="340"/>
      <c r="I28" s="340"/>
      <c r="J28" s="340"/>
      <c r="K28" s="340"/>
      <c r="L28" s="340"/>
      <c r="M28" s="340"/>
      <c r="N28" s="340"/>
      <c r="O28" s="340"/>
      <c r="P28" s="340"/>
      <c r="Q28" s="340"/>
      <c r="R28" s="340"/>
    </row>
    <row r="29" spans="1:18">
      <c r="A29" s="340"/>
      <c r="B29" s="340"/>
      <c r="C29" s="340"/>
      <c r="D29" s="340"/>
      <c r="E29" s="340"/>
      <c r="F29" s="340"/>
      <c r="G29" s="340"/>
      <c r="H29" s="340"/>
      <c r="I29" s="340"/>
      <c r="J29" s="340"/>
      <c r="K29" s="340"/>
      <c r="L29" s="340"/>
      <c r="M29" s="340"/>
      <c r="N29" s="340"/>
      <c r="O29" s="340"/>
      <c r="P29" s="340"/>
      <c r="Q29" s="340"/>
      <c r="R29" s="340"/>
    </row>
    <row r="30" spans="1:18">
      <c r="A30" s="340"/>
      <c r="B30" s="340"/>
      <c r="C30" s="340"/>
      <c r="D30" s="340"/>
      <c r="E30" s="340"/>
      <c r="F30" s="340"/>
      <c r="G30" s="340"/>
      <c r="H30" s="340"/>
      <c r="I30" s="340"/>
      <c r="J30" s="340"/>
      <c r="K30" s="340"/>
      <c r="L30" s="340"/>
      <c r="M30" s="340"/>
      <c r="N30" s="340"/>
      <c r="O30" s="340"/>
      <c r="P30" s="340"/>
      <c r="Q30" s="340"/>
      <c r="R30" s="340"/>
    </row>
    <row r="31" spans="1:18">
      <c r="A31" s="340"/>
      <c r="B31" s="340"/>
      <c r="C31" s="340"/>
      <c r="D31" s="340"/>
      <c r="E31" s="340"/>
      <c r="F31" s="340"/>
      <c r="G31" s="340"/>
      <c r="H31" s="340"/>
      <c r="I31" s="340"/>
      <c r="J31" s="340"/>
      <c r="K31" s="340"/>
      <c r="L31" s="340"/>
      <c r="M31" s="340"/>
      <c r="N31" s="340"/>
      <c r="O31" s="340"/>
      <c r="P31" s="340"/>
      <c r="Q31" s="340"/>
      <c r="R31" s="340"/>
    </row>
    <row r="32" spans="1:18">
      <c r="A32" s="340"/>
      <c r="B32" s="340"/>
      <c r="C32" s="340"/>
      <c r="D32" s="340"/>
      <c r="E32" s="340"/>
      <c r="F32" s="340"/>
      <c r="G32" s="340"/>
      <c r="H32" s="340"/>
      <c r="I32" s="340"/>
      <c r="J32" s="340"/>
      <c r="K32" s="340"/>
      <c r="L32" s="340"/>
      <c r="M32" s="340"/>
      <c r="N32" s="340"/>
      <c r="O32" s="340"/>
      <c r="P32" s="340"/>
      <c r="Q32" s="340"/>
      <c r="R32" s="340"/>
    </row>
    <row r="33" spans="1:18">
      <c r="A33" s="340"/>
      <c r="B33" s="340"/>
      <c r="C33" s="340"/>
      <c r="D33" s="340"/>
      <c r="E33" s="340"/>
      <c r="F33" s="340"/>
      <c r="G33" s="340"/>
      <c r="H33" s="340"/>
      <c r="I33" s="340"/>
      <c r="J33" s="340"/>
      <c r="K33" s="340"/>
      <c r="L33" s="340"/>
      <c r="M33" s="340"/>
      <c r="N33" s="340"/>
      <c r="O33" s="340"/>
      <c r="P33" s="340"/>
      <c r="Q33" s="340"/>
      <c r="R33" s="340"/>
    </row>
    <row r="34" spans="1:18">
      <c r="A34" s="340"/>
      <c r="B34" s="340"/>
      <c r="C34" s="340"/>
      <c r="D34" s="340"/>
      <c r="E34" s="340"/>
      <c r="F34" s="340"/>
      <c r="G34" s="340"/>
      <c r="H34" s="340"/>
      <c r="I34" s="340"/>
      <c r="J34" s="340"/>
      <c r="K34" s="340"/>
      <c r="L34" s="340"/>
      <c r="M34" s="340"/>
      <c r="N34" s="340"/>
      <c r="O34" s="340"/>
      <c r="P34" s="340"/>
      <c r="Q34" s="340"/>
      <c r="R34" s="340"/>
    </row>
    <row r="35" spans="1:18">
      <c r="A35" s="340"/>
      <c r="B35" s="340"/>
      <c r="C35" s="340"/>
      <c r="D35" s="340"/>
      <c r="E35" s="340"/>
      <c r="F35" s="340"/>
      <c r="G35" s="340"/>
      <c r="H35" s="340"/>
      <c r="I35" s="340"/>
      <c r="J35" s="340"/>
      <c r="K35" s="340"/>
      <c r="L35" s="340"/>
      <c r="M35" s="340"/>
      <c r="N35" s="340"/>
      <c r="O35" s="340"/>
      <c r="P35" s="340"/>
      <c r="Q35" s="340"/>
      <c r="R35" s="340"/>
    </row>
    <row r="36" spans="1:18">
      <c r="A36" s="340"/>
      <c r="B36" s="340"/>
      <c r="C36" s="340"/>
      <c r="D36" s="340"/>
      <c r="E36" s="340"/>
      <c r="F36" s="340"/>
      <c r="G36" s="340"/>
      <c r="H36" s="340"/>
      <c r="I36" s="340"/>
      <c r="J36" s="340"/>
      <c r="K36" s="340"/>
      <c r="L36" s="340"/>
      <c r="M36" s="340"/>
      <c r="N36" s="340"/>
      <c r="O36" s="340"/>
      <c r="P36" s="340"/>
      <c r="Q36" s="340"/>
      <c r="R36" s="340"/>
    </row>
    <row r="37" spans="1:18">
      <c r="A37" s="340"/>
      <c r="B37" s="340"/>
      <c r="C37" s="340"/>
      <c r="D37" s="340"/>
      <c r="E37" s="340"/>
      <c r="F37" s="340"/>
      <c r="G37" s="340"/>
      <c r="H37" s="340"/>
      <c r="I37" s="340"/>
      <c r="J37" s="340"/>
      <c r="K37" s="340"/>
      <c r="L37" s="340"/>
      <c r="M37" s="340"/>
      <c r="N37" s="340"/>
      <c r="O37" s="340"/>
      <c r="P37" s="340"/>
      <c r="Q37" s="340"/>
      <c r="R37" s="340"/>
    </row>
    <row r="38" spans="1:18">
      <c r="A38" s="340"/>
      <c r="B38" s="340"/>
      <c r="C38" s="340"/>
      <c r="D38" s="340"/>
      <c r="E38" s="340"/>
      <c r="F38" s="340"/>
      <c r="G38" s="340"/>
      <c r="H38" s="340"/>
      <c r="I38" s="340"/>
      <c r="J38" s="340"/>
      <c r="K38" s="340"/>
      <c r="L38" s="340"/>
      <c r="M38" s="340"/>
      <c r="N38" s="340"/>
      <c r="O38" s="340"/>
      <c r="P38" s="340"/>
      <c r="Q38" s="340"/>
      <c r="R38" s="340"/>
    </row>
    <row r="39" spans="1:18">
      <c r="A39" s="340"/>
      <c r="B39" s="340"/>
      <c r="C39" s="340"/>
      <c r="D39" s="340"/>
      <c r="E39" s="340"/>
      <c r="F39" s="340"/>
      <c r="G39" s="340"/>
      <c r="H39" s="340"/>
      <c r="I39" s="340"/>
      <c r="J39" s="340"/>
      <c r="K39" s="340"/>
      <c r="L39" s="340"/>
      <c r="M39" s="340"/>
      <c r="N39" s="340"/>
      <c r="O39" s="340"/>
      <c r="P39" s="340"/>
      <c r="Q39" s="340"/>
      <c r="R39" s="340"/>
    </row>
    <row r="40" spans="1:18">
      <c r="A40" s="340"/>
      <c r="B40" s="340"/>
      <c r="C40" s="340"/>
      <c r="D40" s="340"/>
      <c r="E40" s="340"/>
      <c r="F40" s="340"/>
      <c r="G40" s="340"/>
      <c r="H40" s="340"/>
      <c r="I40" s="340"/>
      <c r="J40" s="340"/>
      <c r="K40" s="340"/>
      <c r="L40" s="340"/>
      <c r="M40" s="340"/>
      <c r="N40" s="340"/>
      <c r="O40" s="340"/>
      <c r="P40" s="340"/>
      <c r="Q40" s="340"/>
      <c r="R40" s="340"/>
    </row>
    <row r="41" spans="1:18">
      <c r="A41" s="340"/>
      <c r="B41" s="340"/>
      <c r="C41" s="340"/>
      <c r="D41" s="340"/>
      <c r="E41" s="340"/>
      <c r="F41" s="340"/>
      <c r="G41" s="340"/>
      <c r="H41" s="340"/>
      <c r="I41" s="340"/>
      <c r="J41" s="340"/>
      <c r="K41" s="340"/>
      <c r="L41" s="340"/>
      <c r="M41" s="340"/>
      <c r="N41" s="340"/>
      <c r="O41" s="340"/>
      <c r="P41" s="340"/>
      <c r="Q41" s="340"/>
      <c r="R41" s="340"/>
    </row>
    <row r="42" spans="1:18">
      <c r="A42" s="340"/>
      <c r="B42" s="340"/>
      <c r="C42" s="340"/>
      <c r="D42" s="340"/>
      <c r="E42" s="340"/>
      <c r="F42" s="340"/>
      <c r="G42" s="340"/>
      <c r="H42" s="340"/>
      <c r="I42" s="340"/>
      <c r="J42" s="340"/>
      <c r="K42" s="340"/>
      <c r="L42" s="340"/>
      <c r="M42" s="340"/>
      <c r="N42" s="340"/>
      <c r="O42" s="340"/>
      <c r="P42" s="340"/>
      <c r="Q42" s="340"/>
      <c r="R42" s="340"/>
    </row>
    <row r="43" spans="1:18">
      <c r="A43" s="340"/>
      <c r="B43" s="340"/>
      <c r="C43" s="340"/>
      <c r="D43" s="340"/>
      <c r="E43" s="340"/>
      <c r="F43" s="340"/>
      <c r="G43" s="340"/>
      <c r="H43" s="340"/>
      <c r="I43" s="340"/>
      <c r="J43" s="340"/>
      <c r="K43" s="340"/>
      <c r="L43" s="340"/>
      <c r="M43" s="340"/>
      <c r="N43" s="340"/>
      <c r="O43" s="340"/>
      <c r="P43" s="340"/>
      <c r="Q43" s="340"/>
      <c r="R43" s="340"/>
    </row>
    <row r="44" spans="1:18">
      <c r="A44" s="340"/>
      <c r="B44" s="340"/>
      <c r="C44" s="340"/>
      <c r="D44" s="340"/>
      <c r="E44" s="340"/>
      <c r="F44" s="340"/>
      <c r="G44" s="340"/>
      <c r="H44" s="340"/>
      <c r="I44" s="340"/>
      <c r="J44" s="340"/>
      <c r="K44" s="340"/>
      <c r="L44" s="340"/>
      <c r="M44" s="340"/>
      <c r="N44" s="340"/>
      <c r="O44" s="340"/>
      <c r="P44" s="340"/>
      <c r="Q44" s="340"/>
      <c r="R44" s="340"/>
    </row>
    <row r="45" spans="1:18">
      <c r="A45" s="340"/>
      <c r="B45" s="340"/>
      <c r="C45" s="340"/>
      <c r="D45" s="340"/>
      <c r="E45" s="340"/>
      <c r="F45" s="340"/>
      <c r="G45" s="340"/>
      <c r="H45" s="340"/>
      <c r="I45" s="340"/>
      <c r="J45" s="340"/>
      <c r="K45" s="340"/>
      <c r="L45" s="340"/>
      <c r="M45" s="340"/>
      <c r="N45" s="340"/>
      <c r="O45" s="340"/>
      <c r="P45" s="340"/>
      <c r="Q45" s="340"/>
      <c r="R45" s="340"/>
    </row>
    <row r="46" spans="1:18">
      <c r="A46" s="340"/>
      <c r="B46" s="340"/>
      <c r="C46" s="340"/>
      <c r="D46" s="340"/>
      <c r="E46" s="340"/>
      <c r="F46" s="340"/>
      <c r="G46" s="340"/>
      <c r="H46" s="340"/>
      <c r="I46" s="340"/>
      <c r="J46" s="340"/>
      <c r="K46" s="340"/>
      <c r="L46" s="340"/>
      <c r="M46" s="340"/>
      <c r="N46" s="340"/>
      <c r="O46" s="340"/>
      <c r="P46" s="340"/>
      <c r="Q46" s="340"/>
      <c r="R46" s="340"/>
    </row>
    <row r="47" spans="1:18">
      <c r="A47" s="340"/>
      <c r="B47" s="340"/>
      <c r="C47" s="340"/>
      <c r="D47" s="340"/>
      <c r="E47" s="340"/>
      <c r="F47" s="340"/>
      <c r="G47" s="340"/>
      <c r="H47" s="340"/>
      <c r="I47" s="340"/>
      <c r="J47" s="340"/>
      <c r="K47" s="340"/>
      <c r="L47" s="340"/>
      <c r="M47" s="340"/>
      <c r="N47" s="340"/>
      <c r="O47" s="340"/>
      <c r="P47" s="340"/>
      <c r="Q47" s="340"/>
      <c r="R47" s="340"/>
    </row>
    <row r="48" spans="1:18">
      <c r="A48" s="340"/>
      <c r="B48" s="340"/>
      <c r="C48" s="340"/>
      <c r="D48" s="340"/>
      <c r="E48" s="340"/>
      <c r="F48" s="340"/>
      <c r="G48" s="340"/>
      <c r="H48" s="340"/>
      <c r="I48" s="340"/>
      <c r="J48" s="340"/>
      <c r="K48" s="340"/>
      <c r="L48" s="340"/>
      <c r="M48" s="340"/>
      <c r="N48" s="340"/>
      <c r="O48" s="340"/>
      <c r="P48" s="340"/>
      <c r="Q48" s="340"/>
      <c r="R48" s="340"/>
    </row>
    <row r="49" spans="1:18">
      <c r="A49" s="340"/>
      <c r="B49" s="340"/>
      <c r="C49" s="340"/>
      <c r="D49" s="340"/>
      <c r="E49" s="340"/>
      <c r="F49" s="340"/>
      <c r="G49" s="340"/>
      <c r="H49" s="340"/>
      <c r="I49" s="340"/>
      <c r="J49" s="340"/>
      <c r="K49" s="340"/>
      <c r="L49" s="340"/>
      <c r="M49" s="340"/>
      <c r="N49" s="340"/>
      <c r="O49" s="340"/>
      <c r="P49" s="340"/>
      <c r="Q49" s="340"/>
      <c r="R49" s="340"/>
    </row>
    <row r="50" spans="1:18">
      <c r="A50" s="340"/>
      <c r="B50" s="340"/>
      <c r="C50" s="340"/>
      <c r="D50" s="340"/>
      <c r="E50" s="340"/>
      <c r="F50" s="340"/>
      <c r="G50" s="340"/>
      <c r="H50" s="340"/>
      <c r="I50" s="340"/>
      <c r="J50" s="340"/>
      <c r="K50" s="340"/>
      <c r="L50" s="340"/>
      <c r="M50" s="340"/>
      <c r="N50" s="340"/>
      <c r="O50" s="340"/>
      <c r="P50" s="340"/>
      <c r="Q50" s="340"/>
      <c r="R50" s="340"/>
    </row>
    <row r="51" spans="1:18">
      <c r="A51" s="340"/>
      <c r="B51" s="340"/>
      <c r="C51" s="340"/>
      <c r="D51" s="340"/>
      <c r="E51" s="340"/>
      <c r="F51" s="340"/>
      <c r="G51" s="340"/>
      <c r="H51" s="340"/>
      <c r="I51" s="340"/>
      <c r="J51" s="340"/>
      <c r="K51" s="340"/>
      <c r="L51" s="340"/>
      <c r="M51" s="340"/>
      <c r="N51" s="340"/>
      <c r="O51" s="340"/>
      <c r="P51" s="340"/>
      <c r="Q51" s="340"/>
      <c r="R51" s="340"/>
    </row>
    <row r="52" spans="1:18">
      <c r="A52" s="340"/>
      <c r="B52" s="340"/>
      <c r="C52" s="340"/>
      <c r="D52" s="340"/>
      <c r="E52" s="340"/>
      <c r="F52" s="340"/>
      <c r="G52" s="340"/>
      <c r="H52" s="340"/>
      <c r="I52" s="340"/>
      <c r="J52" s="340"/>
      <c r="K52" s="340"/>
      <c r="L52" s="340"/>
      <c r="M52" s="340"/>
      <c r="N52" s="340"/>
      <c r="O52" s="340"/>
      <c r="P52" s="340"/>
      <c r="Q52" s="340"/>
      <c r="R52" s="340"/>
    </row>
    <row r="53" spans="1:18">
      <c r="A53" s="340"/>
      <c r="B53" s="340"/>
      <c r="C53" s="340"/>
      <c r="D53" s="340"/>
      <c r="E53" s="340"/>
      <c r="F53" s="340"/>
      <c r="G53" s="340"/>
      <c r="H53" s="340"/>
      <c r="I53" s="340"/>
      <c r="J53" s="340"/>
      <c r="K53" s="340"/>
      <c r="L53" s="340"/>
      <c r="M53" s="340"/>
      <c r="N53" s="340"/>
      <c r="O53" s="340"/>
      <c r="P53" s="340"/>
      <c r="Q53" s="340"/>
      <c r="R53" s="340"/>
    </row>
    <row r="54" spans="1:18">
      <c r="A54" s="340"/>
      <c r="B54" s="340"/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40"/>
      <c r="O54" s="340"/>
      <c r="P54" s="340"/>
      <c r="Q54" s="340"/>
      <c r="R54" s="340"/>
    </row>
    <row r="55" spans="1:18">
      <c r="A55" s="340"/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40"/>
      <c r="O55" s="340"/>
      <c r="P55" s="340"/>
      <c r="Q55" s="340"/>
      <c r="R55" s="340"/>
    </row>
    <row r="56" spans="1:18">
      <c r="A56" s="340"/>
      <c r="B56" s="340"/>
      <c r="C56" s="340"/>
      <c r="D56" s="340"/>
      <c r="E56" s="340"/>
      <c r="F56" s="340"/>
      <c r="G56" s="340"/>
      <c r="H56" s="340"/>
      <c r="I56" s="340"/>
      <c r="J56" s="340"/>
      <c r="K56" s="340"/>
      <c r="L56" s="340"/>
      <c r="M56" s="340"/>
      <c r="N56" s="340"/>
      <c r="O56" s="340"/>
      <c r="P56" s="340"/>
      <c r="Q56" s="340"/>
      <c r="R56" s="340"/>
    </row>
    <row r="57" spans="1:18">
      <c r="A57" s="340"/>
      <c r="B57" s="340"/>
      <c r="C57" s="340"/>
      <c r="D57" s="340"/>
      <c r="E57" s="340"/>
      <c r="F57" s="340"/>
      <c r="G57" s="340"/>
      <c r="H57" s="340"/>
      <c r="I57" s="340"/>
      <c r="J57" s="340"/>
      <c r="K57" s="340"/>
      <c r="L57" s="340"/>
      <c r="M57" s="340"/>
      <c r="N57" s="340"/>
      <c r="O57" s="340"/>
      <c r="P57" s="340"/>
      <c r="Q57" s="340"/>
      <c r="R57" s="340"/>
    </row>
    <row r="58" spans="1:18">
      <c r="A58" s="340"/>
      <c r="B58" s="340"/>
      <c r="C58" s="340"/>
      <c r="D58" s="340"/>
      <c r="E58" s="340"/>
      <c r="F58" s="340"/>
      <c r="G58" s="340"/>
      <c r="H58" s="340"/>
      <c r="I58" s="340"/>
      <c r="J58" s="340"/>
      <c r="K58" s="340"/>
      <c r="L58" s="340"/>
      <c r="M58" s="340"/>
      <c r="N58" s="340"/>
      <c r="O58" s="340"/>
      <c r="P58" s="340"/>
      <c r="Q58" s="340"/>
      <c r="R58" s="340"/>
    </row>
    <row r="59" spans="1:18">
      <c r="A59" s="340"/>
      <c r="B59" s="340"/>
      <c r="C59" s="340"/>
      <c r="D59" s="340"/>
      <c r="E59" s="340"/>
      <c r="F59" s="340"/>
      <c r="G59" s="340"/>
      <c r="H59" s="340"/>
      <c r="I59" s="340"/>
      <c r="J59" s="340"/>
      <c r="K59" s="340"/>
      <c r="L59" s="340"/>
      <c r="M59" s="340"/>
      <c r="N59" s="340"/>
      <c r="O59" s="340"/>
      <c r="P59" s="340"/>
      <c r="Q59" s="340"/>
      <c r="R59" s="340"/>
    </row>
    <row r="60" spans="1:18">
      <c r="A60" s="340"/>
      <c r="B60" s="340"/>
      <c r="C60" s="340"/>
      <c r="D60" s="340"/>
      <c r="E60" s="340"/>
      <c r="F60" s="340"/>
      <c r="G60" s="340"/>
      <c r="H60" s="340"/>
      <c r="I60" s="340"/>
      <c r="J60" s="340"/>
      <c r="K60" s="340"/>
      <c r="L60" s="340"/>
      <c r="M60" s="340"/>
      <c r="N60" s="340"/>
      <c r="O60" s="340"/>
      <c r="P60" s="340"/>
      <c r="Q60" s="340"/>
      <c r="R60" s="340"/>
    </row>
    <row r="61" spans="1:18">
      <c r="A61" s="340"/>
      <c r="B61" s="340"/>
      <c r="C61" s="340"/>
      <c r="D61" s="340"/>
      <c r="E61" s="340"/>
      <c r="F61" s="340"/>
      <c r="G61" s="340"/>
      <c r="H61" s="340"/>
      <c r="I61" s="340"/>
      <c r="J61" s="340"/>
      <c r="K61" s="340"/>
      <c r="L61" s="340"/>
      <c r="M61" s="340"/>
      <c r="N61" s="340"/>
      <c r="O61" s="340"/>
      <c r="P61" s="340"/>
      <c r="Q61" s="340"/>
      <c r="R61" s="340"/>
    </row>
    <row r="62" spans="1:18">
      <c r="A62" s="340"/>
      <c r="B62" s="340"/>
      <c r="C62" s="340"/>
      <c r="D62" s="340"/>
      <c r="E62" s="340"/>
      <c r="F62" s="340"/>
      <c r="G62" s="340"/>
      <c r="H62" s="340"/>
      <c r="I62" s="340"/>
      <c r="J62" s="340"/>
      <c r="K62" s="340"/>
      <c r="L62" s="340"/>
      <c r="M62" s="340"/>
      <c r="N62" s="340"/>
      <c r="O62" s="340"/>
      <c r="P62" s="340"/>
      <c r="Q62" s="340"/>
      <c r="R62" s="340"/>
    </row>
    <row r="63" spans="1:18">
      <c r="A63" s="340"/>
      <c r="B63" s="340"/>
      <c r="C63" s="340"/>
      <c r="D63" s="340"/>
      <c r="E63" s="340"/>
      <c r="F63" s="340"/>
      <c r="G63" s="340"/>
      <c r="H63" s="340"/>
      <c r="I63" s="340"/>
      <c r="J63" s="340"/>
      <c r="K63" s="340"/>
      <c r="L63" s="340"/>
      <c r="M63" s="340"/>
      <c r="N63" s="340"/>
      <c r="O63" s="340"/>
      <c r="P63" s="340"/>
      <c r="Q63" s="340"/>
      <c r="R63" s="340"/>
    </row>
    <row r="64" spans="1:18">
      <c r="A64" s="340"/>
      <c r="B64" s="340"/>
      <c r="C64" s="340"/>
      <c r="D64" s="340"/>
      <c r="E64" s="340"/>
      <c r="F64" s="340"/>
      <c r="G64" s="340"/>
      <c r="H64" s="340"/>
      <c r="I64" s="340"/>
      <c r="J64" s="340"/>
      <c r="K64" s="340"/>
      <c r="L64" s="340"/>
      <c r="M64" s="340"/>
      <c r="N64" s="340"/>
      <c r="O64" s="340"/>
      <c r="P64" s="340"/>
      <c r="Q64" s="340"/>
      <c r="R64" s="340"/>
    </row>
    <row r="65" spans="1:18">
      <c r="A65" s="340"/>
      <c r="B65" s="340"/>
      <c r="C65" s="340"/>
      <c r="D65" s="340"/>
      <c r="E65" s="340"/>
      <c r="F65" s="340"/>
      <c r="G65" s="340"/>
      <c r="H65" s="340"/>
      <c r="I65" s="340"/>
      <c r="J65" s="340"/>
      <c r="K65" s="340"/>
      <c r="L65" s="340"/>
      <c r="M65" s="340"/>
      <c r="N65" s="340"/>
      <c r="O65" s="340"/>
      <c r="P65" s="340"/>
      <c r="Q65" s="340"/>
      <c r="R65" s="340"/>
    </row>
    <row r="66" spans="1:18">
      <c r="A66" s="340"/>
      <c r="B66" s="340"/>
      <c r="C66" s="340"/>
      <c r="D66" s="340"/>
      <c r="E66" s="340"/>
      <c r="F66" s="340"/>
      <c r="G66" s="340"/>
      <c r="H66" s="340"/>
      <c r="I66" s="340"/>
      <c r="J66" s="340"/>
      <c r="K66" s="340"/>
      <c r="L66" s="340"/>
      <c r="M66" s="340"/>
      <c r="N66" s="340"/>
      <c r="O66" s="340"/>
      <c r="P66" s="340"/>
      <c r="Q66" s="340"/>
      <c r="R66" s="340"/>
    </row>
    <row r="67" spans="1:18">
      <c r="A67" s="340"/>
      <c r="B67" s="340"/>
      <c r="C67" s="340"/>
      <c r="D67" s="340"/>
      <c r="E67" s="340"/>
      <c r="F67" s="340"/>
      <c r="G67" s="340"/>
      <c r="H67" s="340"/>
      <c r="I67" s="340"/>
      <c r="J67" s="340"/>
      <c r="K67" s="340"/>
      <c r="L67" s="340"/>
      <c r="M67" s="340"/>
      <c r="N67" s="340"/>
      <c r="O67" s="340"/>
      <c r="P67" s="340"/>
      <c r="Q67" s="340"/>
      <c r="R67" s="340"/>
    </row>
    <row r="68" spans="1:18">
      <c r="A68" s="340"/>
      <c r="B68" s="340"/>
      <c r="C68" s="340"/>
      <c r="D68" s="340"/>
      <c r="E68" s="340"/>
      <c r="F68" s="340"/>
      <c r="G68" s="340"/>
      <c r="H68" s="340"/>
      <c r="I68" s="340"/>
      <c r="J68" s="340"/>
      <c r="K68" s="340"/>
      <c r="L68" s="340"/>
      <c r="M68" s="340"/>
      <c r="N68" s="340"/>
      <c r="O68" s="340"/>
      <c r="P68" s="340"/>
      <c r="Q68" s="340"/>
      <c r="R68" s="340"/>
    </row>
    <row r="69" spans="1:18">
      <c r="A69" s="340"/>
      <c r="B69" s="340"/>
      <c r="C69" s="340"/>
      <c r="D69" s="340"/>
      <c r="E69" s="340"/>
      <c r="F69" s="340"/>
      <c r="G69" s="340"/>
      <c r="H69" s="340"/>
      <c r="I69" s="340"/>
      <c r="J69" s="340"/>
      <c r="K69" s="340"/>
      <c r="L69" s="340"/>
      <c r="M69" s="340"/>
      <c r="N69" s="340"/>
      <c r="O69" s="340"/>
      <c r="P69" s="340"/>
      <c r="Q69" s="340"/>
      <c r="R69" s="340"/>
    </row>
    <row r="70" spans="1:18">
      <c r="A70" s="340"/>
      <c r="B70" s="340"/>
      <c r="C70" s="340"/>
      <c r="D70" s="340"/>
      <c r="E70" s="340"/>
      <c r="F70" s="340"/>
      <c r="G70" s="340"/>
      <c r="H70" s="340"/>
      <c r="I70" s="340"/>
      <c r="J70" s="340"/>
      <c r="K70" s="340"/>
      <c r="L70" s="340"/>
      <c r="M70" s="340"/>
      <c r="N70" s="340"/>
      <c r="O70" s="340"/>
      <c r="P70" s="340"/>
      <c r="Q70" s="340"/>
      <c r="R70" s="340"/>
    </row>
    <row r="71" spans="1:18">
      <c r="A71" s="340"/>
      <c r="B71" s="340"/>
      <c r="C71" s="340"/>
      <c r="D71" s="340"/>
      <c r="E71" s="340"/>
      <c r="F71" s="340"/>
      <c r="G71" s="340"/>
      <c r="H71" s="340"/>
      <c r="I71" s="340"/>
      <c r="J71" s="340"/>
      <c r="K71" s="340"/>
      <c r="L71" s="340"/>
      <c r="M71" s="340"/>
      <c r="N71" s="340"/>
      <c r="O71" s="340"/>
      <c r="P71" s="340"/>
      <c r="Q71" s="340"/>
      <c r="R71" s="340"/>
    </row>
    <row r="72" spans="1:18">
      <c r="A72" s="340"/>
      <c r="B72" s="340"/>
      <c r="C72" s="340"/>
      <c r="D72" s="340"/>
      <c r="E72" s="340"/>
      <c r="F72" s="340"/>
      <c r="G72" s="340"/>
      <c r="H72" s="340"/>
      <c r="I72" s="340"/>
      <c r="J72" s="340"/>
      <c r="K72" s="340"/>
      <c r="L72" s="340"/>
      <c r="M72" s="340"/>
      <c r="N72" s="340"/>
      <c r="O72" s="340"/>
      <c r="P72" s="340"/>
      <c r="Q72" s="340"/>
      <c r="R72" s="340"/>
    </row>
    <row r="73" spans="1:18">
      <c r="A73" s="340"/>
      <c r="B73" s="340"/>
      <c r="C73" s="340"/>
      <c r="D73" s="340"/>
      <c r="E73" s="340"/>
      <c r="F73" s="340"/>
      <c r="G73" s="340"/>
      <c r="H73" s="340"/>
      <c r="I73" s="340"/>
      <c r="J73" s="340"/>
      <c r="K73" s="340"/>
      <c r="L73" s="340"/>
      <c r="M73" s="340"/>
      <c r="N73" s="340"/>
      <c r="O73" s="340"/>
      <c r="P73" s="340"/>
      <c r="Q73" s="340"/>
      <c r="R73" s="340"/>
    </row>
    <row r="74" spans="1:18">
      <c r="A74" s="340"/>
      <c r="B74" s="340"/>
      <c r="C74" s="340"/>
      <c r="D74" s="340"/>
      <c r="E74" s="340"/>
      <c r="F74" s="340"/>
      <c r="G74" s="340"/>
      <c r="H74" s="340"/>
      <c r="I74" s="340"/>
      <c r="J74" s="340"/>
      <c r="K74" s="340"/>
      <c r="L74" s="340"/>
      <c r="M74" s="340"/>
      <c r="N74" s="340"/>
      <c r="O74" s="340"/>
      <c r="P74" s="340"/>
      <c r="Q74" s="340"/>
      <c r="R74" s="340"/>
    </row>
    <row r="75" spans="1:18">
      <c r="A75" s="340"/>
      <c r="B75" s="340"/>
      <c r="C75" s="340"/>
      <c r="D75" s="340"/>
      <c r="E75" s="340"/>
      <c r="F75" s="340"/>
      <c r="G75" s="340"/>
      <c r="H75" s="340"/>
      <c r="I75" s="340"/>
      <c r="J75" s="340"/>
      <c r="K75" s="340"/>
      <c r="L75" s="340"/>
      <c r="M75" s="340"/>
      <c r="N75" s="340"/>
      <c r="O75" s="340"/>
      <c r="P75" s="340"/>
      <c r="Q75" s="340"/>
      <c r="R75" s="340"/>
    </row>
    <row r="76" spans="1:18">
      <c r="A76" s="340"/>
      <c r="B76" s="340"/>
      <c r="C76" s="340"/>
      <c r="D76" s="340"/>
      <c r="E76" s="340"/>
      <c r="F76" s="340"/>
      <c r="G76" s="340"/>
      <c r="H76" s="340"/>
      <c r="I76" s="340"/>
      <c r="J76" s="340"/>
      <c r="K76" s="340"/>
      <c r="L76" s="340"/>
      <c r="M76" s="340"/>
      <c r="N76" s="340"/>
      <c r="O76" s="340"/>
      <c r="P76" s="340"/>
      <c r="Q76" s="340"/>
      <c r="R76" s="340"/>
    </row>
    <row r="77" spans="1:18">
      <c r="A77" s="340"/>
      <c r="B77" s="340"/>
      <c r="C77" s="340"/>
      <c r="D77" s="340"/>
      <c r="E77" s="340"/>
      <c r="F77" s="340"/>
      <c r="G77" s="340"/>
      <c r="H77" s="340"/>
      <c r="I77" s="340"/>
      <c r="J77" s="340"/>
      <c r="K77" s="340"/>
      <c r="L77" s="340"/>
      <c r="M77" s="340"/>
      <c r="N77" s="340"/>
      <c r="O77" s="340"/>
      <c r="P77" s="340"/>
      <c r="Q77" s="340"/>
      <c r="R77" s="340"/>
    </row>
    <row r="78" spans="1:18">
      <c r="A78" s="340"/>
      <c r="B78" s="340"/>
      <c r="C78" s="340"/>
      <c r="D78" s="340"/>
      <c r="E78" s="340"/>
      <c r="F78" s="340"/>
      <c r="G78" s="340"/>
      <c r="H78" s="340"/>
      <c r="I78" s="340"/>
      <c r="J78" s="340"/>
      <c r="K78" s="340"/>
      <c r="L78" s="340"/>
      <c r="M78" s="340"/>
      <c r="N78" s="340"/>
      <c r="O78" s="340"/>
      <c r="P78" s="340"/>
      <c r="Q78" s="340"/>
      <c r="R78" s="340"/>
    </row>
    <row r="79" spans="1:18">
      <c r="A79" s="340"/>
      <c r="B79" s="340"/>
      <c r="C79" s="340"/>
      <c r="D79" s="340"/>
      <c r="E79" s="340"/>
      <c r="F79" s="340"/>
      <c r="G79" s="340"/>
      <c r="H79" s="340"/>
      <c r="I79" s="340"/>
      <c r="J79" s="340"/>
      <c r="K79" s="340"/>
      <c r="L79" s="340"/>
      <c r="M79" s="340"/>
      <c r="N79" s="340"/>
      <c r="O79" s="340"/>
      <c r="P79" s="340"/>
      <c r="Q79" s="340"/>
      <c r="R79" s="340"/>
    </row>
    <row r="80" spans="1:18">
      <c r="A80" s="340"/>
      <c r="B80" s="340"/>
      <c r="C80" s="340"/>
      <c r="D80" s="340"/>
      <c r="E80" s="340"/>
      <c r="F80" s="340"/>
      <c r="G80" s="340"/>
      <c r="H80" s="340"/>
      <c r="I80" s="340"/>
      <c r="J80" s="340"/>
      <c r="K80" s="340"/>
      <c r="L80" s="340"/>
      <c r="M80" s="340"/>
      <c r="N80" s="340"/>
      <c r="O80" s="340"/>
      <c r="P80" s="340"/>
      <c r="Q80" s="340"/>
      <c r="R80" s="340"/>
    </row>
    <row r="81" spans="1:18">
      <c r="A81" s="340"/>
      <c r="B81" s="340"/>
      <c r="C81" s="340"/>
      <c r="D81" s="340"/>
      <c r="E81" s="340"/>
      <c r="F81" s="340"/>
      <c r="G81" s="340"/>
      <c r="H81" s="340"/>
      <c r="I81" s="340"/>
      <c r="J81" s="340"/>
      <c r="K81" s="340"/>
      <c r="L81" s="340"/>
      <c r="M81" s="340"/>
      <c r="N81" s="340"/>
      <c r="O81" s="340"/>
      <c r="P81" s="340"/>
      <c r="Q81" s="340"/>
      <c r="R81" s="340"/>
    </row>
    <row r="82" spans="1:18">
      <c r="A82" s="340"/>
      <c r="B82" s="340"/>
      <c r="C82" s="340"/>
      <c r="D82" s="340"/>
      <c r="E82" s="340"/>
      <c r="F82" s="340"/>
      <c r="G82" s="340"/>
      <c r="H82" s="340"/>
      <c r="I82" s="340"/>
      <c r="J82" s="340"/>
      <c r="K82" s="340"/>
      <c r="L82" s="340"/>
      <c r="M82" s="340"/>
      <c r="N82" s="340"/>
      <c r="O82" s="340"/>
      <c r="P82" s="340"/>
      <c r="Q82" s="340"/>
      <c r="R82" s="340"/>
    </row>
    <row r="83" spans="1:18">
      <c r="A83" s="340"/>
      <c r="B83" s="340"/>
      <c r="C83" s="340"/>
      <c r="D83" s="340"/>
      <c r="E83" s="340"/>
      <c r="F83" s="340"/>
      <c r="G83" s="340"/>
      <c r="H83" s="340"/>
      <c r="I83" s="340"/>
      <c r="J83" s="340"/>
      <c r="K83" s="340"/>
      <c r="L83" s="340"/>
      <c r="M83" s="340"/>
      <c r="N83" s="340"/>
      <c r="O83" s="340"/>
      <c r="P83" s="340"/>
      <c r="Q83" s="340"/>
      <c r="R83" s="340"/>
    </row>
    <row r="84" spans="1:18">
      <c r="A84" s="340"/>
      <c r="B84" s="340"/>
      <c r="C84" s="340"/>
      <c r="D84" s="340"/>
      <c r="E84" s="340"/>
      <c r="F84" s="340"/>
      <c r="G84" s="340"/>
      <c r="H84" s="340"/>
      <c r="I84" s="340"/>
      <c r="J84" s="340"/>
      <c r="K84" s="340"/>
      <c r="L84" s="340"/>
      <c r="M84" s="340"/>
      <c r="N84" s="340"/>
      <c r="O84" s="340"/>
      <c r="P84" s="340"/>
      <c r="Q84" s="340"/>
      <c r="R84" s="340"/>
    </row>
    <row r="85" spans="1:18">
      <c r="A85" s="340"/>
      <c r="B85" s="340"/>
      <c r="C85" s="340"/>
      <c r="D85" s="340"/>
      <c r="E85" s="340"/>
      <c r="F85" s="340"/>
      <c r="G85" s="340"/>
      <c r="H85" s="340"/>
      <c r="I85" s="340"/>
      <c r="J85" s="340"/>
      <c r="K85" s="340"/>
      <c r="L85" s="340"/>
      <c r="M85" s="340"/>
      <c r="N85" s="340"/>
      <c r="O85" s="340"/>
      <c r="P85" s="340"/>
      <c r="Q85" s="340"/>
      <c r="R85" s="340"/>
    </row>
    <row r="86" spans="1:18">
      <c r="A86" s="340"/>
      <c r="B86" s="340"/>
      <c r="C86" s="340"/>
      <c r="D86" s="340"/>
      <c r="E86" s="340"/>
      <c r="F86" s="340"/>
      <c r="G86" s="340"/>
      <c r="H86" s="340"/>
      <c r="I86" s="340"/>
      <c r="J86" s="340"/>
      <c r="K86" s="340"/>
      <c r="L86" s="340"/>
      <c r="M86" s="340"/>
      <c r="N86" s="340"/>
      <c r="O86" s="340"/>
      <c r="P86" s="340"/>
      <c r="Q86" s="340"/>
      <c r="R86" s="340"/>
    </row>
    <row r="87" spans="1:18">
      <c r="A87" s="340"/>
      <c r="B87" s="340"/>
      <c r="C87" s="340"/>
      <c r="D87" s="340"/>
      <c r="E87" s="340"/>
      <c r="F87" s="340"/>
      <c r="G87" s="340"/>
      <c r="H87" s="340"/>
      <c r="I87" s="340"/>
      <c r="J87" s="340"/>
      <c r="K87" s="340"/>
      <c r="L87" s="340"/>
      <c r="M87" s="340"/>
      <c r="N87" s="340"/>
      <c r="O87" s="340"/>
      <c r="P87" s="340"/>
      <c r="Q87" s="340"/>
      <c r="R87" s="340"/>
    </row>
    <row r="88" spans="1:18">
      <c r="A88" s="340"/>
      <c r="B88" s="340"/>
      <c r="C88" s="340"/>
      <c r="D88" s="340"/>
      <c r="E88" s="340"/>
      <c r="F88" s="340"/>
      <c r="G88" s="340"/>
      <c r="H88" s="340"/>
      <c r="I88" s="340"/>
      <c r="J88" s="340"/>
      <c r="K88" s="340"/>
      <c r="L88" s="340"/>
      <c r="M88" s="340"/>
      <c r="N88" s="340"/>
      <c r="O88" s="340"/>
      <c r="P88" s="340"/>
      <c r="Q88" s="340"/>
      <c r="R88" s="340"/>
    </row>
    <row r="89" spans="1:18">
      <c r="A89" s="340"/>
      <c r="B89" s="340"/>
      <c r="C89" s="340"/>
      <c r="D89" s="340"/>
      <c r="E89" s="340"/>
      <c r="F89" s="340"/>
      <c r="G89" s="340"/>
      <c r="H89" s="340"/>
      <c r="I89" s="340"/>
      <c r="J89" s="340"/>
      <c r="K89" s="340"/>
      <c r="L89" s="340"/>
      <c r="M89" s="340"/>
      <c r="N89" s="340"/>
      <c r="O89" s="340"/>
      <c r="P89" s="340"/>
      <c r="Q89" s="340"/>
      <c r="R89" s="340"/>
    </row>
    <row r="90" spans="1:18">
      <c r="A90" s="340"/>
      <c r="B90" s="340"/>
      <c r="C90" s="340"/>
      <c r="D90" s="340"/>
      <c r="E90" s="340"/>
      <c r="F90" s="340"/>
      <c r="G90" s="340"/>
      <c r="H90" s="340"/>
      <c r="I90" s="340"/>
      <c r="J90" s="340"/>
      <c r="K90" s="340"/>
      <c r="L90" s="340"/>
      <c r="M90" s="340"/>
      <c r="N90" s="340"/>
      <c r="O90" s="340"/>
      <c r="P90" s="340"/>
      <c r="Q90" s="340"/>
      <c r="R90" s="340"/>
    </row>
    <row r="91" spans="1:18">
      <c r="A91" s="340"/>
      <c r="B91" s="340"/>
      <c r="C91" s="340"/>
      <c r="D91" s="340"/>
      <c r="E91" s="340"/>
      <c r="F91" s="340"/>
      <c r="G91" s="340"/>
      <c r="H91" s="340"/>
      <c r="I91" s="340"/>
      <c r="J91" s="340"/>
      <c r="K91" s="340"/>
      <c r="L91" s="340"/>
      <c r="M91" s="340"/>
      <c r="N91" s="340"/>
      <c r="O91" s="340"/>
      <c r="P91" s="340"/>
      <c r="Q91" s="340"/>
      <c r="R91" s="340"/>
    </row>
    <row r="92" spans="1:18">
      <c r="A92" s="340"/>
      <c r="B92" s="340"/>
      <c r="C92" s="340"/>
      <c r="D92" s="340"/>
      <c r="E92" s="340"/>
      <c r="F92" s="340"/>
      <c r="G92" s="340"/>
      <c r="H92" s="340"/>
      <c r="I92" s="340"/>
      <c r="J92" s="340"/>
      <c r="K92" s="340"/>
      <c r="L92" s="340"/>
      <c r="M92" s="340"/>
      <c r="N92" s="340"/>
      <c r="O92" s="340"/>
      <c r="P92" s="340"/>
      <c r="Q92" s="340"/>
      <c r="R92" s="340"/>
    </row>
    <row r="93" spans="1:18">
      <c r="A93" s="340"/>
      <c r="B93" s="340"/>
      <c r="C93" s="340"/>
      <c r="D93" s="340"/>
      <c r="E93" s="340"/>
      <c r="F93" s="340"/>
      <c r="G93" s="340"/>
      <c r="H93" s="340"/>
      <c r="I93" s="340"/>
      <c r="J93" s="340"/>
      <c r="K93" s="340"/>
      <c r="L93" s="340"/>
      <c r="M93" s="340"/>
      <c r="N93" s="340"/>
      <c r="O93" s="340"/>
      <c r="P93" s="340"/>
      <c r="Q93" s="340"/>
      <c r="R93" s="340"/>
    </row>
    <row r="94" spans="1:18">
      <c r="A94" s="340"/>
      <c r="B94" s="340"/>
      <c r="C94" s="340"/>
      <c r="D94" s="340"/>
      <c r="E94" s="340"/>
      <c r="F94" s="340"/>
      <c r="G94" s="340"/>
      <c r="H94" s="340"/>
      <c r="I94" s="340"/>
      <c r="J94" s="340"/>
      <c r="K94" s="340"/>
      <c r="L94" s="340"/>
      <c r="M94" s="340"/>
      <c r="N94" s="340"/>
      <c r="O94" s="340"/>
      <c r="P94" s="340"/>
      <c r="Q94" s="340"/>
      <c r="R94" s="340"/>
    </row>
    <row r="95" spans="1:18">
      <c r="A95" s="340"/>
      <c r="B95" s="340"/>
      <c r="C95" s="340"/>
      <c r="D95" s="340"/>
      <c r="E95" s="340"/>
      <c r="F95" s="340"/>
      <c r="G95" s="340"/>
      <c r="H95" s="340"/>
      <c r="I95" s="340"/>
      <c r="J95" s="340"/>
      <c r="K95" s="340"/>
      <c r="L95" s="340"/>
      <c r="M95" s="340"/>
      <c r="N95" s="340"/>
      <c r="O95" s="340"/>
      <c r="P95" s="340"/>
      <c r="Q95" s="340"/>
      <c r="R95" s="340"/>
    </row>
    <row r="96" spans="1:18">
      <c r="A96" s="340"/>
      <c r="B96" s="340"/>
      <c r="C96" s="340"/>
      <c r="D96" s="340"/>
      <c r="E96" s="340"/>
      <c r="F96" s="340"/>
      <c r="G96" s="340"/>
      <c r="H96" s="340"/>
      <c r="I96" s="340"/>
      <c r="J96" s="340"/>
      <c r="K96" s="340"/>
      <c r="L96" s="340"/>
      <c r="M96" s="340"/>
      <c r="N96" s="340"/>
      <c r="O96" s="340"/>
      <c r="P96" s="340"/>
      <c r="Q96" s="340"/>
      <c r="R96" s="340"/>
    </row>
    <row r="97" spans="1:18">
      <c r="A97" s="340"/>
      <c r="B97" s="340"/>
      <c r="C97" s="340"/>
      <c r="D97" s="340"/>
      <c r="E97" s="340"/>
      <c r="F97" s="340"/>
      <c r="G97" s="340"/>
      <c r="H97" s="340"/>
      <c r="I97" s="340"/>
      <c r="J97" s="340"/>
      <c r="K97" s="340"/>
      <c r="L97" s="340"/>
      <c r="M97" s="340"/>
      <c r="N97" s="340"/>
      <c r="O97" s="340"/>
      <c r="P97" s="340"/>
      <c r="Q97" s="340"/>
      <c r="R97" s="340"/>
    </row>
    <row r="98" spans="1:18">
      <c r="A98" s="340"/>
      <c r="B98" s="340"/>
      <c r="C98" s="340"/>
      <c r="D98" s="340"/>
      <c r="E98" s="340"/>
      <c r="F98" s="340"/>
      <c r="G98" s="340"/>
      <c r="H98" s="340"/>
      <c r="I98" s="340"/>
      <c r="J98" s="340"/>
      <c r="K98" s="340"/>
      <c r="L98" s="340"/>
      <c r="M98" s="340"/>
      <c r="N98" s="340"/>
      <c r="O98" s="340"/>
      <c r="P98" s="340"/>
      <c r="Q98" s="340"/>
      <c r="R98" s="340"/>
    </row>
    <row r="99" spans="1:18">
      <c r="A99" s="340"/>
      <c r="B99" s="340"/>
      <c r="C99" s="340"/>
      <c r="D99" s="340"/>
      <c r="E99" s="340"/>
      <c r="F99" s="340"/>
      <c r="G99" s="340"/>
      <c r="H99" s="340"/>
      <c r="I99" s="340"/>
      <c r="J99" s="340"/>
      <c r="K99" s="340"/>
      <c r="L99" s="340"/>
      <c r="M99" s="340"/>
      <c r="N99" s="340"/>
      <c r="O99" s="340"/>
      <c r="P99" s="340"/>
      <c r="Q99" s="340"/>
      <c r="R99" s="340"/>
    </row>
    <row r="100" spans="1:18">
      <c r="A100" s="340"/>
      <c r="B100" s="340"/>
      <c r="C100" s="340"/>
      <c r="D100" s="340"/>
      <c r="E100" s="340"/>
      <c r="F100" s="340"/>
      <c r="G100" s="340"/>
      <c r="H100" s="340"/>
      <c r="I100" s="340"/>
      <c r="J100" s="340"/>
      <c r="K100" s="340"/>
      <c r="L100" s="340"/>
      <c r="M100" s="340"/>
      <c r="N100" s="340"/>
      <c r="O100" s="340"/>
      <c r="P100" s="340"/>
      <c r="Q100" s="340"/>
      <c r="R100" s="340"/>
    </row>
    <row r="101" spans="1:18">
      <c r="A101" s="340"/>
      <c r="B101" s="340"/>
      <c r="C101" s="340"/>
      <c r="D101" s="340"/>
      <c r="E101" s="340"/>
      <c r="F101" s="340"/>
      <c r="G101" s="340"/>
      <c r="H101" s="340"/>
      <c r="I101" s="340"/>
      <c r="J101" s="340"/>
      <c r="K101" s="340"/>
      <c r="L101" s="340"/>
      <c r="M101" s="340"/>
      <c r="N101" s="340"/>
      <c r="O101" s="340"/>
      <c r="P101" s="340"/>
      <c r="Q101" s="340"/>
      <c r="R101" s="340"/>
    </row>
    <row r="102" spans="1:18">
      <c r="A102" s="340"/>
      <c r="B102" s="340"/>
      <c r="C102" s="340"/>
      <c r="D102" s="340"/>
      <c r="E102" s="340"/>
      <c r="F102" s="340"/>
      <c r="G102" s="340"/>
      <c r="H102" s="340"/>
      <c r="I102" s="340"/>
      <c r="J102" s="340"/>
      <c r="K102" s="340"/>
      <c r="L102" s="340"/>
      <c r="M102" s="340"/>
      <c r="N102" s="340"/>
      <c r="O102" s="340"/>
      <c r="P102" s="340"/>
      <c r="Q102" s="340"/>
      <c r="R102" s="340"/>
    </row>
    <row r="103" spans="1:18">
      <c r="A103" s="340"/>
      <c r="B103" s="340"/>
      <c r="C103" s="340"/>
      <c r="D103" s="340"/>
      <c r="E103" s="340"/>
      <c r="F103" s="340"/>
      <c r="G103" s="340"/>
      <c r="H103" s="340"/>
      <c r="I103" s="340"/>
      <c r="J103" s="340"/>
      <c r="K103" s="340"/>
      <c r="L103" s="340"/>
      <c r="M103" s="340"/>
      <c r="N103" s="340"/>
      <c r="O103" s="340"/>
      <c r="P103" s="340"/>
      <c r="Q103" s="340"/>
      <c r="R103" s="340"/>
    </row>
    <row r="104" spans="1:18">
      <c r="A104" s="340"/>
      <c r="B104" s="340"/>
      <c r="C104" s="340"/>
      <c r="D104" s="340"/>
      <c r="E104" s="340"/>
      <c r="F104" s="340"/>
      <c r="G104" s="340"/>
      <c r="H104" s="340"/>
      <c r="I104" s="340"/>
      <c r="J104" s="340"/>
      <c r="K104" s="340"/>
      <c r="L104" s="340"/>
      <c r="M104" s="340"/>
      <c r="N104" s="340"/>
      <c r="O104" s="340"/>
      <c r="P104" s="340"/>
      <c r="Q104" s="340"/>
      <c r="R104" s="340"/>
    </row>
    <row r="105" spans="1:18">
      <c r="A105" s="340"/>
      <c r="B105" s="340"/>
      <c r="C105" s="340"/>
      <c r="D105" s="340"/>
      <c r="E105" s="340"/>
      <c r="F105" s="340"/>
      <c r="G105" s="340"/>
      <c r="H105" s="340"/>
      <c r="I105" s="340"/>
      <c r="J105" s="340"/>
      <c r="K105" s="340"/>
      <c r="L105" s="340"/>
      <c r="M105" s="340"/>
      <c r="N105" s="340"/>
      <c r="O105" s="340"/>
      <c r="P105" s="340"/>
      <c r="Q105" s="340"/>
      <c r="R105" s="340"/>
    </row>
    <row r="106" spans="1:18">
      <c r="A106" s="340"/>
      <c r="B106" s="340"/>
      <c r="C106" s="340"/>
      <c r="D106" s="340"/>
      <c r="E106" s="340"/>
      <c r="F106" s="340"/>
      <c r="G106" s="340"/>
      <c r="H106" s="340"/>
      <c r="I106" s="340"/>
      <c r="J106" s="340"/>
      <c r="K106" s="340"/>
      <c r="L106" s="340"/>
      <c r="M106" s="340"/>
      <c r="N106" s="340"/>
      <c r="O106" s="340"/>
      <c r="P106" s="340"/>
      <c r="Q106" s="340"/>
      <c r="R106" s="340"/>
    </row>
    <row r="107" spans="1:18">
      <c r="A107" s="340"/>
      <c r="B107" s="340"/>
      <c r="C107" s="340"/>
      <c r="D107" s="340"/>
      <c r="E107" s="340"/>
      <c r="F107" s="340"/>
      <c r="G107" s="340"/>
      <c r="H107" s="340"/>
      <c r="I107" s="340"/>
      <c r="J107" s="340"/>
      <c r="K107" s="340"/>
      <c r="L107" s="340"/>
      <c r="M107" s="340"/>
      <c r="N107" s="340"/>
      <c r="O107" s="340"/>
      <c r="P107" s="340"/>
      <c r="Q107" s="340"/>
      <c r="R107" s="340"/>
    </row>
    <row r="108" spans="1:18">
      <c r="A108" s="340"/>
      <c r="B108" s="340"/>
      <c r="C108" s="340"/>
      <c r="D108" s="340"/>
      <c r="E108" s="340"/>
      <c r="F108" s="340"/>
      <c r="G108" s="340"/>
      <c r="H108" s="340"/>
      <c r="I108" s="340"/>
      <c r="J108" s="340"/>
      <c r="K108" s="340"/>
      <c r="L108" s="340"/>
      <c r="M108" s="340"/>
      <c r="N108" s="340"/>
      <c r="O108" s="340"/>
      <c r="P108" s="340"/>
      <c r="Q108" s="340"/>
      <c r="R108" s="340"/>
    </row>
    <row r="109" spans="1:18">
      <c r="A109" s="340"/>
      <c r="B109" s="340"/>
      <c r="C109" s="340"/>
      <c r="D109" s="340"/>
      <c r="E109" s="340"/>
      <c r="F109" s="340"/>
      <c r="G109" s="340"/>
      <c r="H109" s="340"/>
      <c r="I109" s="340"/>
      <c r="J109" s="340"/>
      <c r="K109" s="340"/>
      <c r="L109" s="340"/>
      <c r="M109" s="340"/>
      <c r="N109" s="340"/>
      <c r="O109" s="340"/>
      <c r="P109" s="340"/>
      <c r="Q109" s="340"/>
      <c r="R109" s="340"/>
    </row>
    <row r="110" spans="1:18">
      <c r="A110" s="340"/>
      <c r="B110" s="340"/>
      <c r="C110" s="340"/>
      <c r="D110" s="340"/>
      <c r="E110" s="340"/>
      <c r="F110" s="340"/>
      <c r="G110" s="340"/>
      <c r="H110" s="340"/>
      <c r="I110" s="340"/>
      <c r="J110" s="340"/>
      <c r="K110" s="340"/>
      <c r="L110" s="340"/>
      <c r="M110" s="340"/>
      <c r="N110" s="340"/>
      <c r="O110" s="340"/>
      <c r="P110" s="340"/>
      <c r="Q110" s="340"/>
      <c r="R110" s="340"/>
    </row>
    <row r="111" spans="1:18">
      <c r="A111" s="340"/>
      <c r="B111" s="340"/>
      <c r="C111" s="340"/>
      <c r="D111" s="340"/>
      <c r="E111" s="340"/>
      <c r="F111" s="340"/>
      <c r="G111" s="340"/>
      <c r="H111" s="340"/>
      <c r="I111" s="340"/>
      <c r="J111" s="340"/>
      <c r="K111" s="340"/>
      <c r="L111" s="340"/>
      <c r="M111" s="340"/>
      <c r="N111" s="340"/>
      <c r="O111" s="340"/>
      <c r="P111" s="340"/>
      <c r="Q111" s="340"/>
      <c r="R111" s="340"/>
    </row>
    <row r="112" spans="1:18">
      <c r="A112" s="340"/>
      <c r="B112" s="340"/>
      <c r="C112" s="340"/>
      <c r="D112" s="340"/>
      <c r="E112" s="340"/>
      <c r="F112" s="340"/>
      <c r="G112" s="340"/>
      <c r="H112" s="340"/>
      <c r="I112" s="340"/>
      <c r="J112" s="340"/>
      <c r="K112" s="340"/>
      <c r="L112" s="340"/>
      <c r="M112" s="340"/>
      <c r="N112" s="340"/>
      <c r="O112" s="340"/>
      <c r="P112" s="340"/>
      <c r="Q112" s="340"/>
      <c r="R112" s="340"/>
    </row>
    <row r="113" spans="1:18">
      <c r="A113" s="340"/>
      <c r="B113" s="340"/>
      <c r="C113" s="340"/>
      <c r="D113" s="340"/>
      <c r="E113" s="340"/>
      <c r="F113" s="340"/>
      <c r="G113" s="340"/>
      <c r="H113" s="340"/>
      <c r="I113" s="340"/>
      <c r="J113" s="340"/>
      <c r="K113" s="340"/>
      <c r="L113" s="340"/>
      <c r="M113" s="340"/>
      <c r="N113" s="340"/>
      <c r="O113" s="340"/>
      <c r="P113" s="340"/>
      <c r="Q113" s="340"/>
      <c r="R113" s="340"/>
    </row>
    <row r="114" spans="1:18">
      <c r="A114" s="340"/>
      <c r="B114" s="340"/>
      <c r="C114" s="340"/>
      <c r="D114" s="340"/>
      <c r="E114" s="340"/>
      <c r="F114" s="340"/>
      <c r="G114" s="340"/>
      <c r="H114" s="340"/>
      <c r="I114" s="340"/>
      <c r="J114" s="340"/>
      <c r="K114" s="340"/>
      <c r="L114" s="340"/>
      <c r="M114" s="340"/>
      <c r="N114" s="340"/>
      <c r="O114" s="340"/>
      <c r="P114" s="340"/>
      <c r="Q114" s="340"/>
      <c r="R114" s="340"/>
    </row>
    <row r="115" spans="1:18">
      <c r="A115" s="340"/>
      <c r="B115" s="340"/>
      <c r="C115" s="340"/>
      <c r="D115" s="340"/>
      <c r="E115" s="340"/>
      <c r="F115" s="340"/>
      <c r="G115" s="340"/>
      <c r="H115" s="340"/>
      <c r="I115" s="340"/>
      <c r="J115" s="340"/>
      <c r="K115" s="340"/>
      <c r="L115" s="340"/>
      <c r="M115" s="340"/>
      <c r="N115" s="340"/>
      <c r="O115" s="340"/>
      <c r="P115" s="340"/>
      <c r="Q115" s="340"/>
      <c r="R115" s="340"/>
    </row>
    <row r="116" spans="1:18">
      <c r="A116" s="340"/>
      <c r="B116" s="340"/>
      <c r="C116" s="340"/>
      <c r="D116" s="340"/>
      <c r="E116" s="340"/>
      <c r="F116" s="340"/>
      <c r="G116" s="340"/>
      <c r="H116" s="340"/>
      <c r="I116" s="340"/>
      <c r="J116" s="340"/>
      <c r="K116" s="340"/>
      <c r="L116" s="340"/>
      <c r="M116" s="340"/>
      <c r="N116" s="340"/>
      <c r="O116" s="340"/>
      <c r="P116" s="340"/>
      <c r="Q116" s="340"/>
      <c r="R116" s="340"/>
    </row>
    <row r="117" spans="1:18">
      <c r="A117" s="340"/>
      <c r="B117" s="340"/>
      <c r="C117" s="340"/>
      <c r="D117" s="340"/>
      <c r="E117" s="340"/>
      <c r="F117" s="340"/>
      <c r="G117" s="340"/>
      <c r="H117" s="340"/>
      <c r="I117" s="340"/>
      <c r="J117" s="340"/>
      <c r="K117" s="340"/>
      <c r="L117" s="340"/>
      <c r="M117" s="340"/>
      <c r="N117" s="340"/>
      <c r="O117" s="340"/>
      <c r="P117" s="340"/>
      <c r="Q117" s="340"/>
      <c r="R117" s="340"/>
    </row>
    <row r="118" spans="1:18">
      <c r="A118" s="340"/>
      <c r="B118" s="340"/>
      <c r="C118" s="340"/>
      <c r="D118" s="340"/>
      <c r="E118" s="340"/>
      <c r="F118" s="340"/>
      <c r="G118" s="340"/>
      <c r="H118" s="340"/>
      <c r="I118" s="340"/>
      <c r="J118" s="340"/>
      <c r="K118" s="340"/>
      <c r="L118" s="340"/>
      <c r="M118" s="340"/>
      <c r="N118" s="340"/>
      <c r="O118" s="340"/>
      <c r="P118" s="340"/>
      <c r="Q118" s="340"/>
      <c r="R118" s="340"/>
    </row>
    <row r="119" spans="1:18">
      <c r="A119" s="340"/>
      <c r="B119" s="340"/>
      <c r="C119" s="340"/>
      <c r="D119" s="340"/>
      <c r="E119" s="340"/>
      <c r="F119" s="340"/>
      <c r="G119" s="340"/>
      <c r="H119" s="340"/>
      <c r="I119" s="340"/>
      <c r="J119" s="340"/>
      <c r="K119" s="340"/>
      <c r="L119" s="340"/>
      <c r="M119" s="340"/>
      <c r="N119" s="340"/>
      <c r="O119" s="340"/>
      <c r="P119" s="340"/>
      <c r="Q119" s="340"/>
      <c r="R119" s="340"/>
    </row>
    <row r="120" spans="1:18">
      <c r="A120" s="340"/>
      <c r="B120" s="340"/>
      <c r="C120" s="340"/>
      <c r="D120" s="340"/>
      <c r="E120" s="340"/>
      <c r="F120" s="340"/>
      <c r="G120" s="340"/>
      <c r="H120" s="340"/>
      <c r="I120" s="340"/>
      <c r="J120" s="340"/>
      <c r="K120" s="340"/>
      <c r="L120" s="340"/>
      <c r="M120" s="340"/>
      <c r="N120" s="340"/>
      <c r="O120" s="340"/>
      <c r="P120" s="340"/>
      <c r="Q120" s="340"/>
      <c r="R120" s="340"/>
    </row>
    <row r="121" spans="1:18">
      <c r="A121" s="340"/>
      <c r="B121" s="340"/>
      <c r="C121" s="340"/>
      <c r="D121" s="340"/>
      <c r="E121" s="340"/>
      <c r="F121" s="340"/>
      <c r="G121" s="340"/>
      <c r="H121" s="340"/>
      <c r="I121" s="340"/>
      <c r="J121" s="340"/>
      <c r="K121" s="340"/>
      <c r="L121" s="340"/>
      <c r="M121" s="340"/>
      <c r="N121" s="340"/>
      <c r="O121" s="340"/>
      <c r="P121" s="340"/>
      <c r="Q121" s="340"/>
      <c r="R121" s="340"/>
    </row>
    <row r="122" spans="1:18">
      <c r="A122" s="340"/>
      <c r="B122" s="340"/>
      <c r="C122" s="340"/>
      <c r="D122" s="340"/>
      <c r="E122" s="340"/>
      <c r="F122" s="340"/>
      <c r="G122" s="340"/>
      <c r="H122" s="340"/>
      <c r="I122" s="340"/>
      <c r="J122" s="340"/>
      <c r="K122" s="340"/>
      <c r="L122" s="340"/>
      <c r="M122" s="340"/>
      <c r="N122" s="340"/>
      <c r="O122" s="340"/>
      <c r="P122" s="340"/>
      <c r="Q122" s="340"/>
      <c r="R122" s="340"/>
    </row>
    <row r="123" spans="1:18">
      <c r="A123" s="340"/>
      <c r="B123" s="340"/>
      <c r="C123" s="340"/>
      <c r="D123" s="340"/>
      <c r="E123" s="340"/>
      <c r="F123" s="340"/>
      <c r="G123" s="340"/>
      <c r="H123" s="340"/>
      <c r="I123" s="340"/>
      <c r="J123" s="340"/>
      <c r="K123" s="340"/>
      <c r="L123" s="340"/>
      <c r="M123" s="340"/>
      <c r="N123" s="340"/>
      <c r="O123" s="340"/>
      <c r="P123" s="340"/>
      <c r="Q123" s="340"/>
      <c r="R123" s="340"/>
    </row>
    <row r="124" spans="1:18">
      <c r="A124" s="340"/>
      <c r="B124" s="340"/>
      <c r="C124" s="340"/>
      <c r="D124" s="340"/>
      <c r="E124" s="340"/>
      <c r="F124" s="340"/>
      <c r="G124" s="340"/>
      <c r="H124" s="340"/>
      <c r="I124" s="340"/>
      <c r="J124" s="340"/>
      <c r="K124" s="340"/>
      <c r="L124" s="340"/>
      <c r="M124" s="340"/>
      <c r="N124" s="340"/>
      <c r="O124" s="340"/>
      <c r="P124" s="340"/>
      <c r="Q124" s="340"/>
      <c r="R124" s="340"/>
    </row>
    <row r="125" spans="1:18">
      <c r="A125" s="340"/>
      <c r="B125" s="340"/>
      <c r="C125" s="340"/>
      <c r="D125" s="340"/>
      <c r="E125" s="340"/>
      <c r="F125" s="340"/>
      <c r="G125" s="340"/>
      <c r="H125" s="340"/>
      <c r="I125" s="340"/>
      <c r="J125" s="340"/>
      <c r="K125" s="340"/>
      <c r="L125" s="340"/>
      <c r="M125" s="340"/>
      <c r="N125" s="340"/>
      <c r="O125" s="340"/>
      <c r="P125" s="340"/>
      <c r="Q125" s="340"/>
      <c r="R125" s="340"/>
    </row>
    <row r="126" spans="1:18">
      <c r="A126" s="340"/>
      <c r="B126" s="340"/>
      <c r="C126" s="340"/>
      <c r="D126" s="340"/>
      <c r="E126" s="340"/>
      <c r="F126" s="340"/>
      <c r="G126" s="340"/>
      <c r="H126" s="340"/>
      <c r="I126" s="340"/>
      <c r="J126" s="340"/>
      <c r="K126" s="340"/>
      <c r="L126" s="340"/>
      <c r="M126" s="340"/>
      <c r="N126" s="340"/>
      <c r="O126" s="340"/>
      <c r="P126" s="340"/>
      <c r="Q126" s="340"/>
      <c r="R126" s="340"/>
    </row>
    <row r="127" spans="1:18">
      <c r="A127" s="340"/>
      <c r="B127" s="340"/>
      <c r="C127" s="340"/>
      <c r="D127" s="340"/>
      <c r="E127" s="340"/>
      <c r="F127" s="340"/>
      <c r="G127" s="340"/>
      <c r="H127" s="340"/>
      <c r="I127" s="340"/>
      <c r="J127" s="340"/>
      <c r="K127" s="340"/>
      <c r="L127" s="340"/>
      <c r="M127" s="340"/>
      <c r="N127" s="340"/>
      <c r="O127" s="340"/>
      <c r="P127" s="340"/>
      <c r="Q127" s="340"/>
      <c r="R127" s="340"/>
    </row>
    <row r="128" spans="1:18">
      <c r="A128" s="340"/>
      <c r="B128" s="340"/>
      <c r="C128" s="340"/>
      <c r="D128" s="340"/>
      <c r="E128" s="340"/>
      <c r="F128" s="340"/>
      <c r="G128" s="340"/>
      <c r="H128" s="340"/>
      <c r="I128" s="340"/>
      <c r="J128" s="340"/>
      <c r="K128" s="340"/>
      <c r="L128" s="340"/>
      <c r="M128" s="340"/>
      <c r="N128" s="340"/>
      <c r="O128" s="340"/>
      <c r="P128" s="340"/>
      <c r="Q128" s="340"/>
      <c r="R128" s="340"/>
    </row>
    <row r="129" spans="1:18">
      <c r="A129" s="340"/>
      <c r="B129" s="340"/>
      <c r="C129" s="340"/>
      <c r="D129" s="340"/>
      <c r="E129" s="340"/>
      <c r="F129" s="340"/>
      <c r="G129" s="340"/>
      <c r="H129" s="340"/>
      <c r="I129" s="340"/>
      <c r="J129" s="340"/>
      <c r="K129" s="340"/>
      <c r="L129" s="340"/>
      <c r="M129" s="340"/>
      <c r="N129" s="340"/>
      <c r="O129" s="340"/>
      <c r="P129" s="340"/>
      <c r="Q129" s="340"/>
      <c r="R129" s="340"/>
    </row>
    <row r="130" spans="1:18">
      <c r="A130" s="340"/>
      <c r="B130" s="340"/>
      <c r="C130" s="340"/>
      <c r="D130" s="340"/>
      <c r="E130" s="340"/>
      <c r="F130" s="340"/>
      <c r="G130" s="340"/>
      <c r="H130" s="340"/>
      <c r="I130" s="340"/>
      <c r="J130" s="340"/>
      <c r="K130" s="340"/>
      <c r="L130" s="340"/>
      <c r="M130" s="340"/>
      <c r="N130" s="340"/>
      <c r="O130" s="340"/>
      <c r="P130" s="340"/>
      <c r="Q130" s="340"/>
      <c r="R130" s="340"/>
    </row>
    <row r="131" spans="1:18">
      <c r="A131" s="340"/>
      <c r="B131" s="340"/>
      <c r="C131" s="340"/>
      <c r="D131" s="340"/>
      <c r="E131" s="340"/>
      <c r="F131" s="340"/>
      <c r="G131" s="340"/>
      <c r="H131" s="340"/>
      <c r="I131" s="340"/>
      <c r="J131" s="340"/>
      <c r="K131" s="340"/>
      <c r="L131" s="340"/>
      <c r="M131" s="340"/>
      <c r="N131" s="340"/>
      <c r="O131" s="340"/>
      <c r="P131" s="340"/>
      <c r="Q131" s="340"/>
      <c r="R131" s="340"/>
    </row>
    <row r="132" spans="1:18">
      <c r="A132" s="340"/>
      <c r="B132" s="340"/>
      <c r="C132" s="340"/>
      <c r="D132" s="340"/>
      <c r="E132" s="340"/>
      <c r="F132" s="340"/>
      <c r="G132" s="340"/>
      <c r="H132" s="340"/>
      <c r="I132" s="340"/>
      <c r="J132" s="340"/>
      <c r="K132" s="340"/>
      <c r="L132" s="340"/>
      <c r="M132" s="340"/>
      <c r="N132" s="340"/>
      <c r="O132" s="340"/>
      <c r="P132" s="340"/>
      <c r="Q132" s="340"/>
      <c r="R132" s="340"/>
    </row>
    <row r="133" spans="1:18">
      <c r="A133" s="340"/>
      <c r="B133" s="340"/>
      <c r="C133" s="340"/>
      <c r="D133" s="340"/>
      <c r="E133" s="340"/>
      <c r="F133" s="340"/>
      <c r="G133" s="340"/>
      <c r="H133" s="340"/>
      <c r="I133" s="340"/>
      <c r="J133" s="340"/>
      <c r="K133" s="340"/>
      <c r="L133" s="340"/>
      <c r="M133" s="340"/>
      <c r="N133" s="340"/>
      <c r="O133" s="340"/>
      <c r="P133" s="340"/>
      <c r="Q133" s="340"/>
      <c r="R133" s="340"/>
    </row>
    <row r="134" spans="1:18">
      <c r="A134" s="340"/>
      <c r="B134" s="340"/>
      <c r="C134" s="340"/>
      <c r="D134" s="340"/>
      <c r="E134" s="340"/>
      <c r="F134" s="340"/>
      <c r="G134" s="340"/>
      <c r="H134" s="340"/>
      <c r="I134" s="340"/>
      <c r="J134" s="340"/>
      <c r="K134" s="340"/>
      <c r="L134" s="340"/>
      <c r="M134" s="340"/>
      <c r="N134" s="340"/>
      <c r="O134" s="340"/>
      <c r="P134" s="340"/>
      <c r="Q134" s="340"/>
      <c r="R134" s="340"/>
    </row>
    <row r="135" spans="1:18">
      <c r="A135" s="340"/>
      <c r="B135" s="340"/>
      <c r="C135" s="340"/>
      <c r="D135" s="340"/>
      <c r="E135" s="340"/>
      <c r="F135" s="340"/>
      <c r="G135" s="340"/>
      <c r="H135" s="340"/>
      <c r="I135" s="340"/>
      <c r="J135" s="340"/>
      <c r="K135" s="340"/>
      <c r="L135" s="340"/>
      <c r="M135" s="340"/>
      <c r="N135" s="340"/>
      <c r="O135" s="340"/>
      <c r="P135" s="340"/>
      <c r="Q135" s="340"/>
      <c r="R135" s="340"/>
    </row>
    <row r="136" spans="1:18">
      <c r="A136" s="340"/>
      <c r="B136" s="340"/>
      <c r="C136" s="340"/>
      <c r="D136" s="340"/>
      <c r="E136" s="340"/>
      <c r="F136" s="340"/>
      <c r="G136" s="340"/>
      <c r="H136" s="340"/>
      <c r="I136" s="340"/>
      <c r="J136" s="340"/>
      <c r="K136" s="340"/>
      <c r="L136" s="340"/>
      <c r="M136" s="340"/>
      <c r="N136" s="340"/>
      <c r="O136" s="340"/>
      <c r="P136" s="340"/>
      <c r="Q136" s="340"/>
      <c r="R136" s="340"/>
    </row>
    <row r="137" spans="1:18">
      <c r="A137" s="340"/>
      <c r="B137" s="340"/>
      <c r="C137" s="340"/>
      <c r="D137" s="340"/>
      <c r="E137" s="340"/>
      <c r="F137" s="340"/>
      <c r="G137" s="340"/>
      <c r="H137" s="340"/>
      <c r="I137" s="340"/>
      <c r="J137" s="340"/>
      <c r="K137" s="340"/>
      <c r="L137" s="340"/>
      <c r="M137" s="340"/>
      <c r="N137" s="340"/>
      <c r="O137" s="340"/>
      <c r="P137" s="340"/>
      <c r="Q137" s="340"/>
      <c r="R137" s="340"/>
    </row>
    <row r="138" spans="1:18">
      <c r="A138" s="340"/>
      <c r="B138" s="340"/>
      <c r="C138" s="340"/>
      <c r="D138" s="340"/>
      <c r="E138" s="340"/>
      <c r="F138" s="340"/>
      <c r="G138" s="340"/>
      <c r="H138" s="340"/>
      <c r="I138" s="340"/>
      <c r="J138" s="340"/>
      <c r="K138" s="340"/>
      <c r="L138" s="340"/>
      <c r="M138" s="340"/>
      <c r="N138" s="340"/>
      <c r="O138" s="340"/>
      <c r="P138" s="340"/>
      <c r="Q138" s="340"/>
      <c r="R138" s="340"/>
    </row>
    <row r="139" spans="1:18">
      <c r="A139" s="340"/>
      <c r="B139" s="340"/>
      <c r="C139" s="340"/>
      <c r="D139" s="340"/>
      <c r="E139" s="340"/>
      <c r="F139" s="340"/>
      <c r="G139" s="340"/>
      <c r="H139" s="340"/>
      <c r="I139" s="340"/>
      <c r="J139" s="340"/>
      <c r="K139" s="340"/>
      <c r="L139" s="340"/>
      <c r="M139" s="340"/>
      <c r="N139" s="340"/>
      <c r="O139" s="340"/>
      <c r="P139" s="340"/>
      <c r="Q139" s="340"/>
      <c r="R139" s="340"/>
    </row>
    <row r="140" spans="1:18">
      <c r="A140" s="340"/>
      <c r="B140" s="340"/>
      <c r="C140" s="340"/>
      <c r="D140" s="340"/>
      <c r="E140" s="340"/>
      <c r="F140" s="340"/>
      <c r="G140" s="340"/>
      <c r="H140" s="340"/>
      <c r="I140" s="340"/>
      <c r="J140" s="340"/>
      <c r="K140" s="340"/>
      <c r="L140" s="340"/>
      <c r="M140" s="340"/>
      <c r="N140" s="340"/>
      <c r="O140" s="340"/>
      <c r="P140" s="340"/>
      <c r="Q140" s="340"/>
      <c r="R140" s="340"/>
    </row>
    <row r="141" spans="1:18">
      <c r="A141" s="340"/>
      <c r="B141" s="340"/>
      <c r="C141" s="340"/>
      <c r="D141" s="340"/>
      <c r="E141" s="340"/>
      <c r="F141" s="340"/>
      <c r="G141" s="340"/>
      <c r="H141" s="340"/>
      <c r="I141" s="340"/>
      <c r="J141" s="340"/>
      <c r="K141" s="340"/>
      <c r="L141" s="340"/>
      <c r="M141" s="340"/>
      <c r="N141" s="340"/>
      <c r="O141" s="340"/>
      <c r="P141" s="340"/>
      <c r="Q141" s="340"/>
      <c r="R141" s="340"/>
    </row>
    <row r="142" spans="1:18">
      <c r="A142" s="340"/>
      <c r="B142" s="340"/>
      <c r="C142" s="340"/>
      <c r="D142" s="340"/>
      <c r="E142" s="340"/>
      <c r="F142" s="340"/>
      <c r="G142" s="340"/>
      <c r="H142" s="340"/>
      <c r="I142" s="340"/>
      <c r="J142" s="340"/>
      <c r="K142" s="340"/>
      <c r="L142" s="340"/>
      <c r="M142" s="340"/>
      <c r="N142" s="340"/>
      <c r="O142" s="340"/>
      <c r="P142" s="340"/>
      <c r="Q142" s="340"/>
      <c r="R142" s="340"/>
    </row>
    <row r="143" spans="1:18">
      <c r="A143" s="340"/>
      <c r="B143" s="340"/>
      <c r="C143" s="340"/>
      <c r="D143" s="340"/>
      <c r="E143" s="340"/>
      <c r="F143" s="340"/>
      <c r="G143" s="340"/>
      <c r="H143" s="340"/>
      <c r="I143" s="340"/>
      <c r="J143" s="340"/>
      <c r="K143" s="340"/>
      <c r="L143" s="340"/>
      <c r="M143" s="340"/>
      <c r="N143" s="340"/>
      <c r="O143" s="340"/>
      <c r="P143" s="340"/>
      <c r="Q143" s="340"/>
      <c r="R143" s="340"/>
    </row>
    <row r="144" spans="1:18">
      <c r="A144" s="340"/>
      <c r="B144" s="340"/>
      <c r="C144" s="340"/>
      <c r="D144" s="340"/>
      <c r="E144" s="340"/>
      <c r="F144" s="340"/>
      <c r="G144" s="340"/>
      <c r="H144" s="340"/>
      <c r="I144" s="340"/>
      <c r="J144" s="340"/>
      <c r="K144" s="340"/>
      <c r="L144" s="340"/>
      <c r="M144" s="340"/>
      <c r="N144" s="340"/>
      <c r="O144" s="340"/>
      <c r="P144" s="340"/>
      <c r="Q144" s="340"/>
      <c r="R144" s="340"/>
    </row>
    <row r="145" spans="1:18">
      <c r="A145" s="340"/>
      <c r="B145" s="340"/>
      <c r="C145" s="340"/>
      <c r="D145" s="340"/>
      <c r="E145" s="340"/>
      <c r="F145" s="340"/>
      <c r="G145" s="340"/>
      <c r="H145" s="340"/>
      <c r="I145" s="340"/>
      <c r="J145" s="340"/>
      <c r="K145" s="340"/>
      <c r="L145" s="340"/>
      <c r="M145" s="340"/>
      <c r="N145" s="340"/>
      <c r="O145" s="340"/>
      <c r="P145" s="340"/>
      <c r="Q145" s="340"/>
      <c r="R145" s="340"/>
    </row>
    <row r="146" spans="1:18">
      <c r="A146" s="340"/>
      <c r="B146" s="340"/>
      <c r="C146" s="340"/>
      <c r="D146" s="340"/>
      <c r="E146" s="340"/>
      <c r="F146" s="340"/>
      <c r="G146" s="340"/>
      <c r="H146" s="340"/>
      <c r="I146" s="340"/>
      <c r="J146" s="340"/>
      <c r="K146" s="340"/>
      <c r="L146" s="340"/>
      <c r="M146" s="340"/>
      <c r="N146" s="340"/>
      <c r="O146" s="340"/>
      <c r="P146" s="340"/>
      <c r="Q146" s="340"/>
      <c r="R146" s="340"/>
    </row>
    <row r="147" spans="1:18">
      <c r="A147" s="340"/>
      <c r="B147" s="340"/>
      <c r="C147" s="340"/>
      <c r="D147" s="340"/>
      <c r="E147" s="340"/>
      <c r="F147" s="340"/>
      <c r="G147" s="340"/>
      <c r="H147" s="340"/>
      <c r="I147" s="340"/>
      <c r="J147" s="340"/>
      <c r="K147" s="340"/>
      <c r="L147" s="340"/>
      <c r="M147" s="340"/>
      <c r="N147" s="340"/>
      <c r="O147" s="340"/>
      <c r="P147" s="340"/>
      <c r="Q147" s="340"/>
      <c r="R147" s="340"/>
    </row>
    <row r="148" spans="1:18">
      <c r="A148" s="340"/>
      <c r="B148" s="340"/>
      <c r="C148" s="340"/>
      <c r="D148" s="340"/>
      <c r="E148" s="340"/>
      <c r="F148" s="340"/>
      <c r="G148" s="340"/>
      <c r="H148" s="340"/>
      <c r="I148" s="340"/>
      <c r="J148" s="340"/>
      <c r="K148" s="340"/>
      <c r="L148" s="340"/>
      <c r="M148" s="340"/>
      <c r="N148" s="340"/>
      <c r="O148" s="340"/>
      <c r="P148" s="340"/>
      <c r="Q148" s="340"/>
      <c r="R148" s="340"/>
    </row>
    <row r="149" spans="1:18">
      <c r="A149" s="340"/>
      <c r="B149" s="340"/>
      <c r="C149" s="340"/>
      <c r="D149" s="340"/>
      <c r="E149" s="340"/>
      <c r="F149" s="340"/>
      <c r="G149" s="340"/>
      <c r="H149" s="340"/>
      <c r="I149" s="340"/>
      <c r="J149" s="340"/>
      <c r="K149" s="340"/>
      <c r="L149" s="340"/>
      <c r="M149" s="340"/>
      <c r="N149" s="340"/>
      <c r="O149" s="340"/>
      <c r="P149" s="340"/>
      <c r="Q149" s="340"/>
      <c r="R149" s="340"/>
    </row>
    <row r="150" spans="1:18">
      <c r="A150" s="340"/>
      <c r="B150" s="340"/>
      <c r="C150" s="340"/>
      <c r="D150" s="340"/>
      <c r="E150" s="340"/>
      <c r="F150" s="340"/>
      <c r="G150" s="340"/>
      <c r="H150" s="340"/>
      <c r="I150" s="340"/>
      <c r="J150" s="340"/>
      <c r="K150" s="340"/>
      <c r="L150" s="340"/>
      <c r="M150" s="340"/>
      <c r="N150" s="340"/>
      <c r="O150" s="340"/>
      <c r="P150" s="340"/>
      <c r="Q150" s="340"/>
      <c r="R150" s="340"/>
    </row>
    <row r="151" spans="1:18">
      <c r="A151" s="340"/>
      <c r="B151" s="340"/>
      <c r="C151" s="340"/>
      <c r="D151" s="340"/>
      <c r="E151" s="340"/>
      <c r="F151" s="340"/>
      <c r="G151" s="340"/>
      <c r="H151" s="340"/>
      <c r="I151" s="340"/>
      <c r="J151" s="340"/>
      <c r="K151" s="340"/>
      <c r="L151" s="340"/>
      <c r="M151" s="340"/>
      <c r="N151" s="340"/>
      <c r="O151" s="340"/>
      <c r="P151" s="340"/>
      <c r="Q151" s="340"/>
      <c r="R151" s="340"/>
    </row>
    <row r="152" spans="1:18">
      <c r="A152" s="340"/>
      <c r="B152" s="340"/>
      <c r="C152" s="340"/>
      <c r="D152" s="340"/>
      <c r="E152" s="340"/>
      <c r="F152" s="340"/>
      <c r="G152" s="340"/>
      <c r="H152" s="340"/>
      <c r="I152" s="340"/>
      <c r="J152" s="340"/>
      <c r="K152" s="340"/>
      <c r="L152" s="340"/>
      <c r="M152" s="340"/>
      <c r="N152" s="340"/>
      <c r="O152" s="340"/>
      <c r="P152" s="340"/>
      <c r="Q152" s="340"/>
      <c r="R152" s="340"/>
    </row>
    <row r="153" spans="1:18">
      <c r="A153" s="340"/>
      <c r="B153" s="340"/>
      <c r="C153" s="340"/>
      <c r="D153" s="340"/>
      <c r="E153" s="340"/>
      <c r="F153" s="340"/>
      <c r="G153" s="340"/>
      <c r="H153" s="340"/>
      <c r="I153" s="340"/>
      <c r="J153" s="340"/>
      <c r="K153" s="340"/>
      <c r="L153" s="340"/>
      <c r="M153" s="340"/>
      <c r="N153" s="340"/>
      <c r="O153" s="340"/>
      <c r="P153" s="340"/>
      <c r="Q153" s="340"/>
      <c r="R153" s="340"/>
    </row>
    <row r="154" spans="1:18">
      <c r="A154" s="340"/>
      <c r="B154" s="340"/>
      <c r="C154" s="340"/>
      <c r="D154" s="340"/>
      <c r="E154" s="340"/>
      <c r="F154" s="340"/>
      <c r="G154" s="340"/>
      <c r="H154" s="340"/>
      <c r="I154" s="340"/>
      <c r="J154" s="340"/>
      <c r="K154" s="340"/>
      <c r="L154" s="340"/>
      <c r="M154" s="340"/>
      <c r="N154" s="340"/>
      <c r="O154" s="340"/>
      <c r="P154" s="340"/>
      <c r="Q154" s="340"/>
      <c r="R154" s="340"/>
    </row>
    <row r="155" spans="1:18">
      <c r="A155" s="340"/>
      <c r="B155" s="340"/>
      <c r="C155" s="340"/>
      <c r="D155" s="340"/>
      <c r="E155" s="340"/>
      <c r="F155" s="340"/>
      <c r="G155" s="340"/>
      <c r="H155" s="340"/>
      <c r="I155" s="340"/>
      <c r="J155" s="340"/>
      <c r="K155" s="340"/>
      <c r="L155" s="340"/>
      <c r="M155" s="340"/>
      <c r="N155" s="340"/>
      <c r="O155" s="340"/>
      <c r="P155" s="340"/>
      <c r="Q155" s="340"/>
      <c r="R155" s="340"/>
    </row>
    <row r="156" spans="1:18">
      <c r="A156" s="340"/>
      <c r="B156" s="340"/>
      <c r="C156" s="340"/>
      <c r="D156" s="340"/>
      <c r="E156" s="340"/>
      <c r="F156" s="340"/>
      <c r="G156" s="340"/>
      <c r="H156" s="340"/>
      <c r="I156" s="340"/>
      <c r="J156" s="340"/>
      <c r="K156" s="340"/>
      <c r="L156" s="340"/>
      <c r="M156" s="340"/>
      <c r="N156" s="340"/>
      <c r="O156" s="340"/>
      <c r="P156" s="340"/>
      <c r="Q156" s="340"/>
      <c r="R156" s="340"/>
    </row>
    <row r="157" spans="1:18">
      <c r="A157" s="340"/>
      <c r="B157" s="340"/>
      <c r="C157" s="340"/>
      <c r="D157" s="340"/>
      <c r="E157" s="340"/>
      <c r="F157" s="340"/>
      <c r="G157" s="340"/>
      <c r="H157" s="340"/>
      <c r="I157" s="340"/>
      <c r="J157" s="340"/>
      <c r="K157" s="340"/>
      <c r="L157" s="340"/>
      <c r="M157" s="340"/>
      <c r="N157" s="340"/>
      <c r="O157" s="340"/>
      <c r="P157" s="340"/>
      <c r="Q157" s="340"/>
      <c r="R157" s="340"/>
    </row>
    <row r="158" spans="1:18">
      <c r="A158" s="340"/>
      <c r="B158" s="340"/>
      <c r="C158" s="340"/>
      <c r="D158" s="340"/>
      <c r="E158" s="340"/>
      <c r="F158" s="340"/>
      <c r="G158" s="340"/>
      <c r="H158" s="340"/>
      <c r="I158" s="340"/>
      <c r="J158" s="340"/>
      <c r="K158" s="340"/>
      <c r="L158" s="340"/>
      <c r="M158" s="340"/>
      <c r="N158" s="340"/>
      <c r="O158" s="340"/>
      <c r="P158" s="340"/>
      <c r="Q158" s="340"/>
      <c r="R158" s="340"/>
    </row>
    <row r="159" spans="1:18">
      <c r="A159" s="340"/>
      <c r="B159" s="340"/>
      <c r="C159" s="340"/>
      <c r="D159" s="340"/>
      <c r="E159" s="340"/>
      <c r="F159" s="340"/>
      <c r="G159" s="340"/>
      <c r="H159" s="340"/>
      <c r="I159" s="340"/>
      <c r="J159" s="340"/>
      <c r="K159" s="340"/>
      <c r="L159" s="340"/>
      <c r="M159" s="340"/>
      <c r="N159" s="340"/>
      <c r="O159" s="340"/>
      <c r="P159" s="340"/>
      <c r="Q159" s="340"/>
      <c r="R159" s="340"/>
    </row>
    <row r="160" spans="1:18">
      <c r="A160" s="340"/>
      <c r="B160" s="340"/>
      <c r="C160" s="340"/>
      <c r="D160" s="340"/>
      <c r="E160" s="340"/>
      <c r="F160" s="340"/>
      <c r="G160" s="340"/>
      <c r="H160" s="340"/>
      <c r="I160" s="340"/>
      <c r="J160" s="340"/>
      <c r="K160" s="340"/>
      <c r="L160" s="340"/>
      <c r="M160" s="340"/>
      <c r="N160" s="340"/>
      <c r="O160" s="340"/>
      <c r="P160" s="340"/>
      <c r="Q160" s="340"/>
      <c r="R160" s="340"/>
    </row>
    <row r="161" spans="1:18">
      <c r="A161" s="340"/>
      <c r="B161" s="340"/>
      <c r="C161" s="340"/>
      <c r="D161" s="340"/>
      <c r="E161" s="340"/>
      <c r="F161" s="340"/>
      <c r="G161" s="340"/>
      <c r="H161" s="340"/>
      <c r="I161" s="340"/>
      <c r="J161" s="340"/>
      <c r="K161" s="340"/>
      <c r="L161" s="340"/>
      <c r="M161" s="340"/>
      <c r="N161" s="340"/>
      <c r="O161" s="340"/>
      <c r="P161" s="340"/>
      <c r="Q161" s="340"/>
      <c r="R161" s="340"/>
    </row>
    <row r="162" spans="1:18">
      <c r="A162" s="340"/>
      <c r="B162" s="340"/>
      <c r="C162" s="340"/>
      <c r="D162" s="340"/>
      <c r="E162" s="340"/>
      <c r="F162" s="340"/>
      <c r="G162" s="340"/>
      <c r="H162" s="340"/>
      <c r="I162" s="340"/>
      <c r="J162" s="340"/>
      <c r="K162" s="340"/>
      <c r="L162" s="340"/>
      <c r="M162" s="340"/>
      <c r="N162" s="340"/>
      <c r="O162" s="340"/>
      <c r="P162" s="340"/>
      <c r="Q162" s="340"/>
      <c r="R162" s="340"/>
    </row>
    <row r="163" spans="1:18">
      <c r="A163" s="340"/>
      <c r="B163" s="340"/>
      <c r="C163" s="340"/>
      <c r="D163" s="340"/>
      <c r="E163" s="340"/>
      <c r="F163" s="340"/>
      <c r="G163" s="340"/>
      <c r="H163" s="340"/>
      <c r="I163" s="340"/>
      <c r="J163" s="340"/>
      <c r="K163" s="340"/>
      <c r="L163" s="340"/>
      <c r="M163" s="340"/>
      <c r="N163" s="340"/>
      <c r="O163" s="340"/>
      <c r="P163" s="340"/>
      <c r="Q163" s="340"/>
      <c r="R163" s="340"/>
    </row>
    <row r="164" spans="1:18">
      <c r="A164" s="340"/>
      <c r="B164" s="340"/>
      <c r="C164" s="340"/>
      <c r="D164" s="340"/>
      <c r="E164" s="340"/>
      <c r="F164" s="340"/>
      <c r="G164" s="340"/>
      <c r="H164" s="340"/>
      <c r="I164" s="340"/>
      <c r="J164" s="340"/>
      <c r="K164" s="340"/>
      <c r="L164" s="340"/>
      <c r="M164" s="340"/>
      <c r="N164" s="340"/>
      <c r="O164" s="340"/>
      <c r="P164" s="340"/>
      <c r="Q164" s="340"/>
      <c r="R164" s="340"/>
    </row>
    <row r="165" spans="1:18">
      <c r="A165" s="340"/>
      <c r="B165" s="340"/>
      <c r="C165" s="340"/>
      <c r="D165" s="340"/>
      <c r="E165" s="340"/>
      <c r="F165" s="340"/>
      <c r="G165" s="340"/>
      <c r="H165" s="340"/>
      <c r="I165" s="340"/>
      <c r="J165" s="340"/>
      <c r="K165" s="340"/>
      <c r="L165" s="340"/>
      <c r="M165" s="340"/>
      <c r="N165" s="340"/>
      <c r="O165" s="340"/>
      <c r="P165" s="340"/>
      <c r="Q165" s="340"/>
      <c r="R165" s="340"/>
    </row>
    <row r="166" spans="1:18">
      <c r="A166" s="340"/>
      <c r="B166" s="340"/>
      <c r="C166" s="340"/>
      <c r="D166" s="340"/>
      <c r="E166" s="340"/>
      <c r="F166" s="340"/>
      <c r="G166" s="340"/>
      <c r="H166" s="340"/>
      <c r="I166" s="340"/>
      <c r="J166" s="340"/>
      <c r="K166" s="340"/>
      <c r="L166" s="340"/>
      <c r="M166" s="340"/>
      <c r="N166" s="340"/>
      <c r="O166" s="340"/>
      <c r="P166" s="340"/>
      <c r="Q166" s="340"/>
      <c r="R166" s="340"/>
    </row>
    <row r="167" spans="1:18">
      <c r="A167" s="340"/>
      <c r="B167" s="340"/>
      <c r="C167" s="340"/>
      <c r="D167" s="340"/>
      <c r="E167" s="340"/>
      <c r="F167" s="340"/>
      <c r="G167" s="340"/>
      <c r="H167" s="340"/>
      <c r="I167" s="340"/>
      <c r="J167" s="340"/>
      <c r="K167" s="340"/>
      <c r="L167" s="340"/>
      <c r="M167" s="340"/>
      <c r="N167" s="340"/>
      <c r="O167" s="340"/>
      <c r="P167" s="340"/>
      <c r="Q167" s="340"/>
      <c r="R167" s="340"/>
    </row>
    <row r="168" spans="1:18">
      <c r="A168" s="340"/>
      <c r="B168" s="340"/>
      <c r="C168" s="340"/>
      <c r="D168" s="340"/>
      <c r="E168" s="340"/>
      <c r="F168" s="340"/>
      <c r="G168" s="340"/>
      <c r="H168" s="340"/>
      <c r="I168" s="340"/>
      <c r="J168" s="340"/>
      <c r="K168" s="340"/>
      <c r="L168" s="340"/>
      <c r="M168" s="340"/>
      <c r="N168" s="340"/>
      <c r="O168" s="340"/>
      <c r="P168" s="340"/>
      <c r="Q168" s="340"/>
      <c r="R168" s="340"/>
    </row>
    <row r="169" spans="1:18">
      <c r="A169" s="340"/>
      <c r="B169" s="340"/>
      <c r="C169" s="340"/>
      <c r="D169" s="340"/>
      <c r="E169" s="340"/>
      <c r="F169" s="340"/>
      <c r="G169" s="340"/>
      <c r="H169" s="340"/>
      <c r="I169" s="340"/>
      <c r="J169" s="340"/>
      <c r="K169" s="340"/>
      <c r="L169" s="340"/>
      <c r="M169" s="340"/>
      <c r="N169" s="340"/>
      <c r="O169" s="340"/>
      <c r="P169" s="340"/>
      <c r="Q169" s="340"/>
      <c r="R169" s="340"/>
    </row>
    <row r="170" spans="1:18">
      <c r="A170" s="340"/>
      <c r="B170" s="340"/>
      <c r="C170" s="340"/>
      <c r="D170" s="340"/>
      <c r="E170" s="340"/>
      <c r="F170" s="340"/>
      <c r="G170" s="340"/>
      <c r="H170" s="340"/>
      <c r="I170" s="340"/>
      <c r="J170" s="340"/>
      <c r="K170" s="340"/>
      <c r="L170" s="340"/>
      <c r="M170" s="340"/>
      <c r="N170" s="340"/>
      <c r="O170" s="340"/>
      <c r="P170" s="340"/>
      <c r="Q170" s="340"/>
      <c r="R170" s="340"/>
    </row>
    <row r="171" spans="1:18">
      <c r="A171" s="340"/>
      <c r="B171" s="340"/>
      <c r="C171" s="340"/>
      <c r="D171" s="340"/>
      <c r="E171" s="340"/>
      <c r="F171" s="340"/>
      <c r="G171" s="340"/>
      <c r="H171" s="340"/>
      <c r="I171" s="340"/>
      <c r="J171" s="340"/>
      <c r="K171" s="340"/>
      <c r="L171" s="340"/>
      <c r="M171" s="340"/>
      <c r="N171" s="340"/>
      <c r="O171" s="340"/>
      <c r="P171" s="340"/>
      <c r="Q171" s="340"/>
      <c r="R171" s="340"/>
    </row>
    <row r="172" spans="1:18">
      <c r="A172" s="340"/>
      <c r="B172" s="340"/>
      <c r="C172" s="340"/>
      <c r="D172" s="340"/>
      <c r="E172" s="340"/>
      <c r="F172" s="340"/>
      <c r="G172" s="340"/>
      <c r="H172" s="340"/>
      <c r="I172" s="340"/>
      <c r="J172" s="340"/>
      <c r="K172" s="340"/>
      <c r="L172" s="340"/>
      <c r="M172" s="340"/>
      <c r="N172" s="340"/>
      <c r="O172" s="340"/>
      <c r="P172" s="340"/>
      <c r="Q172" s="340"/>
      <c r="R172" s="340"/>
    </row>
    <row r="173" spans="1:18">
      <c r="A173" s="340"/>
      <c r="B173" s="340"/>
      <c r="C173" s="340"/>
      <c r="D173" s="340"/>
      <c r="E173" s="340"/>
      <c r="F173" s="340"/>
      <c r="G173" s="340"/>
      <c r="H173" s="340"/>
      <c r="I173" s="340"/>
      <c r="J173" s="340"/>
      <c r="K173" s="340"/>
      <c r="L173" s="340"/>
      <c r="M173" s="340"/>
      <c r="N173" s="340"/>
      <c r="O173" s="340"/>
      <c r="P173" s="340"/>
      <c r="Q173" s="340"/>
      <c r="R173" s="340"/>
    </row>
    <row r="174" spans="1:18">
      <c r="A174" s="340"/>
      <c r="B174" s="340"/>
      <c r="C174" s="340"/>
      <c r="D174" s="340"/>
      <c r="E174" s="340"/>
      <c r="F174" s="340"/>
      <c r="G174" s="340"/>
      <c r="H174" s="340"/>
      <c r="I174" s="340"/>
      <c r="J174" s="340"/>
      <c r="K174" s="340"/>
      <c r="L174" s="340"/>
      <c r="M174" s="340"/>
      <c r="N174" s="340"/>
      <c r="O174" s="340"/>
      <c r="P174" s="340"/>
      <c r="Q174" s="340"/>
      <c r="R174" s="340"/>
    </row>
    <row r="175" spans="1:18">
      <c r="A175" s="340"/>
      <c r="B175" s="340"/>
      <c r="C175" s="340"/>
      <c r="D175" s="340"/>
      <c r="E175" s="340"/>
      <c r="F175" s="340"/>
      <c r="G175" s="340"/>
      <c r="H175" s="340"/>
      <c r="I175" s="340"/>
      <c r="J175" s="340"/>
      <c r="K175" s="340"/>
      <c r="L175" s="340"/>
      <c r="M175" s="340"/>
      <c r="N175" s="340"/>
      <c r="O175" s="340"/>
      <c r="P175" s="340"/>
      <c r="Q175" s="340"/>
      <c r="R175" s="340"/>
    </row>
    <row r="176" spans="1:18">
      <c r="A176" s="340"/>
      <c r="B176" s="340"/>
      <c r="C176" s="340"/>
      <c r="D176" s="340"/>
      <c r="E176" s="340"/>
      <c r="F176" s="340"/>
      <c r="G176" s="340"/>
      <c r="H176" s="340"/>
      <c r="I176" s="340"/>
      <c r="J176" s="340"/>
      <c r="K176" s="340"/>
      <c r="L176" s="340"/>
      <c r="M176" s="340"/>
      <c r="N176" s="340"/>
      <c r="O176" s="340"/>
      <c r="P176" s="340"/>
      <c r="Q176" s="340"/>
      <c r="R176" s="340"/>
    </row>
    <row r="177" spans="1:18">
      <c r="A177" s="340"/>
      <c r="B177" s="340"/>
      <c r="C177" s="340"/>
      <c r="D177" s="340"/>
      <c r="E177" s="340"/>
      <c r="F177" s="340"/>
      <c r="G177" s="340"/>
      <c r="H177" s="340"/>
      <c r="I177" s="340"/>
      <c r="J177" s="340"/>
      <c r="K177" s="340"/>
      <c r="L177" s="340"/>
      <c r="M177" s="340"/>
      <c r="N177" s="340"/>
      <c r="O177" s="340"/>
      <c r="P177" s="340"/>
      <c r="Q177" s="340"/>
      <c r="R177" s="340"/>
    </row>
    <row r="178" spans="1:18">
      <c r="A178" s="340"/>
      <c r="B178" s="340"/>
      <c r="C178" s="340"/>
      <c r="D178" s="340"/>
      <c r="E178" s="340"/>
      <c r="F178" s="340"/>
      <c r="G178" s="340"/>
      <c r="H178" s="340"/>
      <c r="I178" s="340"/>
      <c r="J178" s="340"/>
      <c r="K178" s="340"/>
      <c r="L178" s="340"/>
      <c r="M178" s="340"/>
      <c r="N178" s="340"/>
      <c r="O178" s="340"/>
      <c r="P178" s="340"/>
      <c r="Q178" s="340"/>
      <c r="R178" s="340"/>
    </row>
    <row r="179" spans="1:18">
      <c r="A179" s="340"/>
      <c r="B179" s="340"/>
      <c r="C179" s="340"/>
      <c r="D179" s="340"/>
      <c r="E179" s="340"/>
      <c r="F179" s="340"/>
      <c r="G179" s="340"/>
      <c r="H179" s="340"/>
      <c r="I179" s="340"/>
      <c r="J179" s="340"/>
      <c r="K179" s="340"/>
      <c r="L179" s="340"/>
      <c r="M179" s="340"/>
      <c r="N179" s="340"/>
      <c r="O179" s="340"/>
      <c r="P179" s="340"/>
      <c r="Q179" s="340"/>
      <c r="R179" s="340"/>
    </row>
    <row r="180" spans="1:18">
      <c r="A180" s="340"/>
      <c r="B180" s="340"/>
      <c r="C180" s="340"/>
      <c r="D180" s="340"/>
      <c r="E180" s="340"/>
      <c r="F180" s="340"/>
      <c r="G180" s="340"/>
      <c r="H180" s="340"/>
      <c r="I180" s="340"/>
      <c r="J180" s="340"/>
      <c r="K180" s="340"/>
      <c r="L180" s="340"/>
      <c r="M180" s="340"/>
      <c r="N180" s="340"/>
      <c r="O180" s="340"/>
      <c r="P180" s="340"/>
      <c r="Q180" s="340"/>
      <c r="R180" s="340"/>
    </row>
    <row r="181" spans="1:18">
      <c r="A181" s="340"/>
      <c r="B181" s="340"/>
      <c r="C181" s="340"/>
      <c r="D181" s="340"/>
      <c r="E181" s="340"/>
      <c r="F181" s="340"/>
      <c r="G181" s="340"/>
      <c r="H181" s="340"/>
      <c r="I181" s="340"/>
      <c r="J181" s="340"/>
      <c r="K181" s="340"/>
      <c r="L181" s="340"/>
      <c r="M181" s="340"/>
      <c r="N181" s="340"/>
      <c r="O181" s="340"/>
      <c r="P181" s="340"/>
      <c r="Q181" s="340"/>
      <c r="R181" s="340"/>
    </row>
    <row r="182" spans="1:18">
      <c r="A182" s="340"/>
      <c r="B182" s="340"/>
      <c r="C182" s="340"/>
      <c r="D182" s="340"/>
      <c r="E182" s="340"/>
      <c r="F182" s="340"/>
      <c r="G182" s="340"/>
      <c r="H182" s="340"/>
      <c r="I182" s="340"/>
      <c r="J182" s="340"/>
      <c r="K182" s="340"/>
      <c r="L182" s="340"/>
      <c r="M182" s="340"/>
      <c r="N182" s="340"/>
      <c r="O182" s="340"/>
      <c r="P182" s="340"/>
      <c r="Q182" s="340"/>
      <c r="R182" s="340"/>
    </row>
    <row r="183" spans="1:18">
      <c r="A183" s="340"/>
      <c r="B183" s="340"/>
      <c r="C183" s="340"/>
      <c r="D183" s="340"/>
      <c r="E183" s="340"/>
      <c r="F183" s="340"/>
      <c r="G183" s="340"/>
      <c r="H183" s="340"/>
      <c r="I183" s="340"/>
      <c r="J183" s="340"/>
      <c r="K183" s="340"/>
      <c r="L183" s="340"/>
      <c r="M183" s="340"/>
      <c r="N183" s="340"/>
      <c r="O183" s="340"/>
      <c r="P183" s="340"/>
      <c r="Q183" s="340"/>
      <c r="R183" s="340"/>
    </row>
    <row r="184" spans="1:18">
      <c r="A184" s="340"/>
      <c r="B184" s="340"/>
      <c r="C184" s="340"/>
      <c r="D184" s="340"/>
      <c r="E184" s="340"/>
      <c r="F184" s="340"/>
      <c r="G184" s="340"/>
      <c r="H184" s="340"/>
      <c r="I184" s="340"/>
      <c r="J184" s="340"/>
      <c r="K184" s="340"/>
      <c r="L184" s="340"/>
      <c r="M184" s="340"/>
      <c r="N184" s="340"/>
      <c r="O184" s="340"/>
      <c r="P184" s="340"/>
      <c r="Q184" s="340"/>
      <c r="R184" s="340"/>
    </row>
    <row r="185" spans="1:18">
      <c r="A185" s="340"/>
      <c r="B185" s="340"/>
      <c r="C185" s="340"/>
      <c r="D185" s="340"/>
      <c r="E185" s="340"/>
      <c r="F185" s="340"/>
      <c r="G185" s="340"/>
      <c r="H185" s="340"/>
      <c r="I185" s="340"/>
      <c r="J185" s="340"/>
      <c r="K185" s="340"/>
      <c r="L185" s="340"/>
      <c r="M185" s="340"/>
      <c r="N185" s="340"/>
      <c r="O185" s="340"/>
      <c r="P185" s="340"/>
      <c r="Q185" s="340"/>
      <c r="R185" s="340"/>
    </row>
    <row r="186" spans="1:18">
      <c r="A186" s="340"/>
      <c r="B186" s="340"/>
      <c r="C186" s="340"/>
      <c r="D186" s="340"/>
      <c r="E186" s="340"/>
      <c r="F186" s="340"/>
      <c r="G186" s="340"/>
      <c r="H186" s="340"/>
      <c r="I186" s="340"/>
      <c r="J186" s="340"/>
      <c r="K186" s="340"/>
      <c r="L186" s="340"/>
      <c r="M186" s="340"/>
      <c r="N186" s="340"/>
      <c r="O186" s="340"/>
      <c r="P186" s="340"/>
      <c r="Q186" s="340"/>
      <c r="R186" s="340"/>
    </row>
    <row r="187" spans="1:18">
      <c r="A187" s="340"/>
      <c r="B187" s="340"/>
      <c r="C187" s="340"/>
      <c r="D187" s="340"/>
      <c r="E187" s="340"/>
      <c r="F187" s="340"/>
      <c r="G187" s="340"/>
      <c r="H187" s="340"/>
      <c r="I187" s="340"/>
      <c r="J187" s="340"/>
      <c r="K187" s="340"/>
      <c r="L187" s="340"/>
      <c r="M187" s="340"/>
      <c r="N187" s="340"/>
      <c r="O187" s="340"/>
      <c r="P187" s="340"/>
      <c r="Q187" s="340"/>
      <c r="R187" s="340"/>
    </row>
    <row r="188" spans="1:18">
      <c r="A188" s="340"/>
      <c r="B188" s="340"/>
      <c r="C188" s="340"/>
      <c r="D188" s="340"/>
      <c r="E188" s="340"/>
      <c r="F188" s="340"/>
      <c r="G188" s="340"/>
      <c r="H188" s="340"/>
      <c r="I188" s="340"/>
      <c r="J188" s="340"/>
      <c r="K188" s="340"/>
      <c r="L188" s="340"/>
      <c r="M188" s="340"/>
      <c r="N188" s="340"/>
      <c r="O188" s="340"/>
      <c r="P188" s="340"/>
      <c r="Q188" s="340"/>
      <c r="R188" s="340"/>
    </row>
    <row r="189" spans="1:18">
      <c r="A189" s="340"/>
      <c r="B189" s="340"/>
      <c r="C189" s="340"/>
      <c r="D189" s="340"/>
      <c r="E189" s="340"/>
      <c r="F189" s="340"/>
      <c r="G189" s="340"/>
      <c r="H189" s="340"/>
      <c r="I189" s="340"/>
      <c r="J189" s="340"/>
      <c r="K189" s="340"/>
      <c r="L189" s="340"/>
      <c r="M189" s="340"/>
      <c r="N189" s="340"/>
      <c r="O189" s="340"/>
      <c r="P189" s="340"/>
      <c r="Q189" s="340"/>
      <c r="R189" s="340"/>
    </row>
    <row r="190" spans="1:18">
      <c r="A190" s="340"/>
      <c r="B190" s="340"/>
      <c r="C190" s="340"/>
      <c r="D190" s="340"/>
      <c r="E190" s="340"/>
      <c r="F190" s="340"/>
      <c r="G190" s="340"/>
      <c r="H190" s="340"/>
      <c r="I190" s="340"/>
      <c r="J190" s="340"/>
      <c r="K190" s="340"/>
      <c r="L190" s="340"/>
      <c r="M190" s="340"/>
      <c r="N190" s="340"/>
      <c r="O190" s="340"/>
      <c r="P190" s="340"/>
      <c r="Q190" s="340"/>
      <c r="R190" s="340"/>
    </row>
    <row r="191" spans="1:18">
      <c r="A191" s="340"/>
      <c r="B191" s="340"/>
      <c r="C191" s="340"/>
      <c r="D191" s="340"/>
      <c r="E191" s="340"/>
      <c r="F191" s="340"/>
      <c r="G191" s="340"/>
      <c r="H191" s="340"/>
      <c r="I191" s="340"/>
      <c r="J191" s="340"/>
      <c r="K191" s="340"/>
      <c r="L191" s="340"/>
      <c r="M191" s="340"/>
      <c r="N191" s="340"/>
      <c r="O191" s="340"/>
      <c r="P191" s="340"/>
      <c r="Q191" s="340"/>
      <c r="R191" s="340"/>
    </row>
    <row r="192" spans="1:18">
      <c r="A192" s="340"/>
      <c r="B192" s="340"/>
      <c r="C192" s="340"/>
      <c r="D192" s="340"/>
      <c r="E192" s="340"/>
      <c r="F192" s="340"/>
      <c r="G192" s="340"/>
      <c r="H192" s="340"/>
      <c r="I192" s="340"/>
      <c r="J192" s="340"/>
      <c r="K192" s="340"/>
      <c r="L192" s="340"/>
      <c r="M192" s="340"/>
      <c r="N192" s="340"/>
      <c r="O192" s="340"/>
      <c r="P192" s="340"/>
      <c r="Q192" s="340"/>
      <c r="R192" s="340"/>
    </row>
    <row r="193" spans="1:18">
      <c r="A193" s="340"/>
      <c r="B193" s="340"/>
      <c r="C193" s="340"/>
      <c r="D193" s="340"/>
      <c r="E193" s="340"/>
      <c r="F193" s="340"/>
      <c r="G193" s="340"/>
      <c r="H193" s="340"/>
      <c r="I193" s="340"/>
      <c r="J193" s="340"/>
      <c r="K193" s="340"/>
      <c r="L193" s="340"/>
      <c r="M193" s="340"/>
      <c r="N193" s="340"/>
      <c r="O193" s="340"/>
      <c r="P193" s="340"/>
      <c r="Q193" s="340"/>
      <c r="R193" s="340"/>
    </row>
    <row r="194" spans="1:18">
      <c r="A194" s="340"/>
      <c r="B194" s="340"/>
      <c r="C194" s="340"/>
      <c r="D194" s="340"/>
      <c r="E194" s="340"/>
      <c r="F194" s="340"/>
      <c r="G194" s="340"/>
      <c r="H194" s="340"/>
      <c r="I194" s="340"/>
      <c r="J194" s="340"/>
      <c r="K194" s="340"/>
      <c r="L194" s="340"/>
      <c r="M194" s="340"/>
      <c r="N194" s="340"/>
      <c r="O194" s="340"/>
      <c r="P194" s="340"/>
      <c r="Q194" s="340"/>
      <c r="R194" s="340"/>
    </row>
    <row r="195" spans="1:18">
      <c r="A195" s="340"/>
      <c r="B195" s="340"/>
      <c r="C195" s="340"/>
      <c r="D195" s="340"/>
      <c r="E195" s="340"/>
      <c r="F195" s="340"/>
      <c r="G195" s="340"/>
      <c r="H195" s="340"/>
      <c r="I195" s="340"/>
      <c r="J195" s="340"/>
      <c r="K195" s="340"/>
      <c r="L195" s="340"/>
      <c r="M195" s="340"/>
      <c r="N195" s="340"/>
      <c r="O195" s="340"/>
      <c r="P195" s="340"/>
      <c r="Q195" s="340"/>
      <c r="R195" s="340"/>
    </row>
    <row r="196" spans="1:18">
      <c r="A196" s="340"/>
      <c r="B196" s="340"/>
      <c r="C196" s="340"/>
      <c r="D196" s="340"/>
      <c r="E196" s="340"/>
      <c r="F196" s="340"/>
      <c r="G196" s="340"/>
      <c r="H196" s="340"/>
      <c r="I196" s="340"/>
      <c r="J196" s="340"/>
      <c r="K196" s="340"/>
      <c r="L196" s="340"/>
      <c r="M196" s="340"/>
      <c r="N196" s="340"/>
      <c r="O196" s="340"/>
      <c r="P196" s="340"/>
      <c r="Q196" s="340"/>
      <c r="R196" s="340"/>
    </row>
    <row r="197" spans="1:18">
      <c r="A197" s="340"/>
      <c r="B197" s="340"/>
      <c r="C197" s="340"/>
      <c r="D197" s="340"/>
      <c r="E197" s="340"/>
      <c r="F197" s="340"/>
      <c r="G197" s="340"/>
      <c r="H197" s="340"/>
      <c r="I197" s="340"/>
      <c r="J197" s="340"/>
      <c r="K197" s="340"/>
      <c r="L197" s="340"/>
      <c r="M197" s="340"/>
      <c r="N197" s="340"/>
      <c r="O197" s="340"/>
      <c r="P197" s="340"/>
      <c r="Q197" s="340"/>
      <c r="R197" s="340"/>
    </row>
  </sheetData>
  <hyperlinks>
    <hyperlink ref="C1" r:id="rId4" display="https://auction.jd.com/zichan/tuijie/item/125261"/>
    <hyperlink ref="C2" r:id="rId5" display="https://auction.jd.com/zichan/tuijie/item/121686"/>
    <hyperlink ref="C3" r:id="rId6" display="https://auction.jd.com/zichan/tuijie/item/124565"/>
    <hyperlink ref="C4" r:id="rId7" display="https://auction.jd.com/zichan/tuijie/item/125262"/>
    <hyperlink ref="C5" r:id="rId8" display="https://auction.jd.com/zichan/tuijie/item/127720"/>
    <hyperlink ref="C6" r:id="rId9" display="https://auction.jd.com/zichan/tuijie/item/111341"/>
  </hyperlinks>
  <pageMargins left="0.7" right="0.7" top="0.75" bottom="0.75" header="0.3" footer="0.3"/>
  <headerFooter/>
  <drawing r:id="rId2"/>
  <legacyDrawing r:id="rId3"/>
  <picture r:id="rId1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3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11.0757575757576" defaultRowHeight="15.6"/>
  <cols>
    <col min="1" max="1" width="10" customWidth="1"/>
    <col min="2" max="2" width="15.8409090909091" customWidth="1"/>
    <col min="3" max="3" width="23.4621212121212" customWidth="1"/>
    <col min="4" max="4" width="10" customWidth="1"/>
    <col min="5" max="5" width="20.5378787878788" customWidth="1"/>
    <col min="6" max="7" width="10" customWidth="1"/>
    <col min="8" max="8" width="11.9242424242424" customWidth="1"/>
    <col min="9" max="9" width="13.2272727272727" customWidth="1"/>
    <col min="10" max="10" width="10" customWidth="1"/>
    <col min="11" max="11" width="12.3863636363636" customWidth="1"/>
    <col min="12" max="12" width="15.6136363636364" customWidth="1"/>
    <col min="13" max="19" width="10" customWidth="1"/>
  </cols>
  <sheetData>
    <row r="1" ht="19.65" customHeight="1" spans="1:19">
      <c r="A1" s="304">
        <v>301</v>
      </c>
      <c r="B1" s="304" t="s">
        <v>105</v>
      </c>
      <c r="C1" s="304" t="s">
        <v>106</v>
      </c>
      <c r="D1" s="304" t="s">
        <v>107</v>
      </c>
      <c r="E1" s="304" t="s">
        <v>108</v>
      </c>
      <c r="F1" s="304" t="s">
        <v>109</v>
      </c>
      <c r="G1" s="304" t="s">
        <v>110</v>
      </c>
      <c r="H1" s="304" t="s">
        <v>111</v>
      </c>
      <c r="I1" s="305" t="s">
        <v>112</v>
      </c>
      <c r="J1" s="304" t="s">
        <v>113</v>
      </c>
      <c r="K1" s="305" t="s">
        <v>114</v>
      </c>
      <c r="L1" s="304" t="s">
        <v>115</v>
      </c>
      <c r="M1" s="306"/>
      <c r="N1" s="306"/>
      <c r="O1" s="306"/>
      <c r="P1" s="306"/>
      <c r="Q1" s="307"/>
      <c r="R1" s="307"/>
      <c r="S1" s="307"/>
    </row>
    <row r="2" ht="59.65" customHeight="1" spans="1:19">
      <c r="A2" s="308">
        <v>46006</v>
      </c>
      <c r="B2" s="309" t="s">
        <v>116</v>
      </c>
      <c r="C2" s="309" t="s">
        <v>117</v>
      </c>
      <c r="D2" s="309" t="s">
        <v>118</v>
      </c>
      <c r="E2" s="309" t="s">
        <v>119</v>
      </c>
      <c r="F2" s="309">
        <v>94.47</v>
      </c>
      <c r="G2" s="309" t="s">
        <v>120</v>
      </c>
      <c r="H2" s="309">
        <v>2800</v>
      </c>
      <c r="I2" s="309">
        <v>264516</v>
      </c>
      <c r="J2" s="309">
        <v>2240</v>
      </c>
      <c r="K2" s="309">
        <v>211612.8</v>
      </c>
      <c r="L2" s="309"/>
      <c r="M2" s="47"/>
      <c r="N2" s="47"/>
      <c r="O2" s="47"/>
      <c r="P2" s="47"/>
      <c r="Q2" s="310" t="s">
        <v>121</v>
      </c>
      <c r="R2" s="310" t="s">
        <v>122</v>
      </c>
      <c r="S2" s="310" t="s">
        <v>123</v>
      </c>
    </row>
    <row r="3" ht="35.65" customHeight="1" spans="1:19">
      <c r="A3" s="308">
        <v>46006</v>
      </c>
      <c r="B3" s="309" t="s">
        <v>116</v>
      </c>
      <c r="C3" s="309" t="s">
        <v>117</v>
      </c>
      <c r="D3" s="309" t="s">
        <v>124</v>
      </c>
      <c r="E3" s="309" t="s">
        <v>125</v>
      </c>
      <c r="F3" s="309">
        <v>47.83</v>
      </c>
      <c r="G3" s="309" t="s">
        <v>120</v>
      </c>
      <c r="H3" s="309">
        <v>3500</v>
      </c>
      <c r="I3" s="309">
        <v>167405</v>
      </c>
      <c r="J3" s="309">
        <v>2800</v>
      </c>
      <c r="K3" s="309">
        <v>133924</v>
      </c>
      <c r="L3" s="309"/>
      <c r="M3" s="47"/>
      <c r="N3" s="47"/>
      <c r="O3" s="47"/>
      <c r="P3" s="47"/>
      <c r="Q3" s="311" t="s">
        <v>126</v>
      </c>
      <c r="R3" s="311" t="s">
        <v>127</v>
      </c>
      <c r="S3" s="311" t="s">
        <v>128</v>
      </c>
    </row>
    <row r="4" ht="26.9" customHeight="1" spans="1:19">
      <c r="A4" s="308">
        <v>46006</v>
      </c>
      <c r="B4" s="309" t="s">
        <v>116</v>
      </c>
      <c r="C4" s="309" t="s">
        <v>117</v>
      </c>
      <c r="D4" s="309" t="s">
        <v>129</v>
      </c>
      <c r="E4" s="309" t="s">
        <v>130</v>
      </c>
      <c r="F4" s="309">
        <v>29.52</v>
      </c>
      <c r="G4" s="309" t="s">
        <v>120</v>
      </c>
      <c r="H4" s="309"/>
      <c r="I4" s="309" t="s">
        <v>131</v>
      </c>
      <c r="J4" s="309"/>
      <c r="K4" s="309" t="s">
        <v>132</v>
      </c>
      <c r="L4" s="309"/>
      <c r="M4" s="47"/>
      <c r="N4" s="312"/>
      <c r="O4" s="312"/>
      <c r="P4" s="313"/>
      <c r="Q4" s="314"/>
      <c r="R4" s="314"/>
      <c r="S4" s="314"/>
    </row>
    <row r="5" ht="26.9" customHeight="1" spans="1:19">
      <c r="A5" s="308">
        <v>45981</v>
      </c>
      <c r="B5" s="315" t="s">
        <v>133</v>
      </c>
      <c r="C5" s="315" t="s">
        <v>134</v>
      </c>
      <c r="D5" s="315" t="s">
        <v>118</v>
      </c>
      <c r="E5" s="315" t="s">
        <v>135</v>
      </c>
      <c r="F5" s="315">
        <v>81.73</v>
      </c>
      <c r="G5" s="315" t="s">
        <v>136</v>
      </c>
      <c r="H5" s="316">
        <v>3000</v>
      </c>
      <c r="I5" s="309">
        <f>H5*F5</f>
        <v>245190</v>
      </c>
      <c r="J5" s="309">
        <v>2550</v>
      </c>
      <c r="K5" s="309">
        <f>J5*F5</f>
        <v>208411.5</v>
      </c>
      <c r="L5" s="315"/>
      <c r="M5" s="313"/>
      <c r="N5" s="313"/>
      <c r="O5" s="313"/>
      <c r="P5" s="313"/>
      <c r="Q5" s="314"/>
      <c r="R5" s="314"/>
      <c r="S5" s="314"/>
    </row>
    <row r="6" ht="26.9" customHeight="1" spans="1:19">
      <c r="A6" s="308">
        <v>45981</v>
      </c>
      <c r="B6" s="315" t="s">
        <v>133</v>
      </c>
      <c r="C6" s="315" t="s">
        <v>134</v>
      </c>
      <c r="D6" s="315" t="s">
        <v>118</v>
      </c>
      <c r="E6" s="315" t="s">
        <v>137</v>
      </c>
      <c r="F6" s="315">
        <v>82.91</v>
      </c>
      <c r="G6" s="315" t="s">
        <v>136</v>
      </c>
      <c r="H6" s="316">
        <v>3000</v>
      </c>
      <c r="I6" s="309">
        <v>248730</v>
      </c>
      <c r="J6" s="309">
        <v>2550</v>
      </c>
      <c r="K6" s="309">
        <f>J6*F6</f>
        <v>211420.5</v>
      </c>
      <c r="L6" s="315"/>
      <c r="M6" s="313"/>
      <c r="N6" s="313"/>
      <c r="O6" s="313"/>
      <c r="P6" s="313"/>
      <c r="Q6" s="314"/>
      <c r="R6" s="314"/>
      <c r="S6" s="314"/>
    </row>
    <row r="7" ht="26.9" customHeight="1" spans="1:19">
      <c r="A7" s="308">
        <v>45974</v>
      </c>
      <c r="B7" s="315" t="s">
        <v>138</v>
      </c>
      <c r="C7" s="315" t="s">
        <v>139</v>
      </c>
      <c r="D7" s="315" t="s">
        <v>140</v>
      </c>
      <c r="E7" s="315" t="s">
        <v>141</v>
      </c>
      <c r="F7" s="315">
        <v>14415.54</v>
      </c>
      <c r="G7" s="315" t="s">
        <v>136</v>
      </c>
      <c r="H7" s="315">
        <v>3300</v>
      </c>
      <c r="I7" s="315">
        <v>4757.13</v>
      </c>
      <c r="J7" s="315">
        <v>2880</v>
      </c>
      <c r="K7" s="315">
        <v>4151.68</v>
      </c>
      <c r="L7" s="317"/>
      <c r="M7" s="307"/>
      <c r="N7" s="307"/>
      <c r="O7" s="307"/>
      <c r="P7" s="307"/>
      <c r="Q7" s="314"/>
      <c r="R7" s="314"/>
      <c r="S7" s="314"/>
    </row>
    <row r="8" spans="1:19">
      <c r="A8" s="308">
        <v>45962</v>
      </c>
      <c r="B8" s="315" t="s">
        <v>142</v>
      </c>
      <c r="C8" s="315" t="s">
        <v>143</v>
      </c>
      <c r="D8" s="315" t="s">
        <v>144</v>
      </c>
      <c r="E8" s="315" t="s">
        <v>145</v>
      </c>
      <c r="F8" s="315">
        <v>435.44</v>
      </c>
      <c r="G8" s="315" t="s">
        <v>120</v>
      </c>
      <c r="H8" s="315">
        <v>11500</v>
      </c>
      <c r="I8" s="315">
        <v>5007560</v>
      </c>
      <c r="J8" s="315">
        <v>9775</v>
      </c>
      <c r="K8" s="315">
        <v>4256426</v>
      </c>
      <c r="L8" s="315"/>
      <c r="M8" s="314"/>
      <c r="N8" s="314"/>
      <c r="O8" s="314"/>
      <c r="P8" s="314"/>
      <c r="Q8" s="314"/>
      <c r="R8" s="314"/>
      <c r="S8" s="314"/>
    </row>
    <row r="9" spans="1:19">
      <c r="A9" s="318">
        <v>45953</v>
      </c>
      <c r="B9" s="319" t="s">
        <v>146</v>
      </c>
      <c r="C9" s="319" t="s">
        <v>147</v>
      </c>
      <c r="D9" s="319" t="s">
        <v>147</v>
      </c>
      <c r="E9" s="319"/>
      <c r="F9" s="319"/>
      <c r="G9" s="319"/>
      <c r="H9" s="320">
        <v>2493</v>
      </c>
      <c r="I9" s="320"/>
      <c r="J9" s="320"/>
      <c r="K9" s="320"/>
      <c r="L9" s="319"/>
      <c r="M9" s="321"/>
      <c r="N9" s="321"/>
      <c r="O9" s="321"/>
      <c r="P9" s="321"/>
      <c r="Q9" s="307"/>
      <c r="R9" s="307"/>
      <c r="S9" s="307"/>
    </row>
    <row r="10" spans="1:19">
      <c r="A10" s="308">
        <v>45950</v>
      </c>
      <c r="B10" s="315" t="s">
        <v>148</v>
      </c>
      <c r="C10" s="315" t="s">
        <v>149</v>
      </c>
      <c r="D10" s="315" t="s">
        <v>118</v>
      </c>
      <c r="E10" s="315" t="s">
        <v>150</v>
      </c>
      <c r="F10" s="315">
        <v>159.8</v>
      </c>
      <c r="G10" s="315" t="s">
        <v>151</v>
      </c>
      <c r="H10" s="315">
        <v>11000</v>
      </c>
      <c r="I10" s="309">
        <v>1757800</v>
      </c>
      <c r="J10" s="315">
        <v>9350</v>
      </c>
      <c r="K10" s="309">
        <v>1494130</v>
      </c>
      <c r="L10" s="315"/>
      <c r="M10" s="322"/>
      <c r="N10" s="307"/>
      <c r="O10" s="307"/>
      <c r="P10" s="307"/>
      <c r="Q10" s="307"/>
      <c r="R10" s="307"/>
      <c r="S10" s="307"/>
    </row>
    <row r="11" spans="1:19">
      <c r="A11" s="308">
        <v>45950</v>
      </c>
      <c r="B11" s="315" t="s">
        <v>148</v>
      </c>
      <c r="C11" s="315" t="s">
        <v>149</v>
      </c>
      <c r="D11" s="315" t="s">
        <v>118</v>
      </c>
      <c r="E11" s="315" t="s">
        <v>152</v>
      </c>
      <c r="F11" s="315">
        <v>159.8</v>
      </c>
      <c r="G11" s="315" t="s">
        <v>151</v>
      </c>
      <c r="H11" s="315">
        <v>11000</v>
      </c>
      <c r="I11" s="309">
        <v>1757800</v>
      </c>
      <c r="J11" s="315">
        <v>9350</v>
      </c>
      <c r="K11" s="309">
        <v>1494130</v>
      </c>
      <c r="L11" s="315"/>
      <c r="M11" s="322"/>
      <c r="N11" s="307"/>
      <c r="O11" s="307"/>
      <c r="P11" s="307"/>
      <c r="Q11" s="307"/>
      <c r="R11" s="307"/>
      <c r="S11" s="307"/>
    </row>
    <row r="12" spans="1:19">
      <c r="A12" s="308">
        <v>45939</v>
      </c>
      <c r="B12" s="315" t="s">
        <v>153</v>
      </c>
      <c r="C12" s="315" t="s">
        <v>154</v>
      </c>
      <c r="D12" s="315" t="s">
        <v>118</v>
      </c>
      <c r="E12" s="315" t="s">
        <v>155</v>
      </c>
      <c r="F12" s="315">
        <v>66.82</v>
      </c>
      <c r="G12" s="315" t="s">
        <v>120</v>
      </c>
      <c r="H12" s="309">
        <v>1883</v>
      </c>
      <c r="I12" s="309">
        <v>125822.1</v>
      </c>
      <c r="J12" s="309">
        <v>1462</v>
      </c>
      <c r="K12" s="309">
        <v>97690.84</v>
      </c>
      <c r="L12" s="315"/>
      <c r="M12" s="306"/>
      <c r="N12" s="306"/>
      <c r="O12" s="306"/>
      <c r="P12" s="306"/>
      <c r="Q12" s="307"/>
      <c r="R12" s="307"/>
      <c r="S12" s="307"/>
    </row>
    <row r="13" spans="1:19">
      <c r="A13" s="308">
        <v>45859</v>
      </c>
      <c r="B13" s="315" t="s">
        <v>153</v>
      </c>
      <c r="C13" s="315" t="s">
        <v>154</v>
      </c>
      <c r="D13" s="315" t="s">
        <v>118</v>
      </c>
      <c r="E13" s="315" t="s">
        <v>156</v>
      </c>
      <c r="F13" s="315">
        <v>52.68</v>
      </c>
      <c r="G13" s="315" t="s">
        <v>120</v>
      </c>
      <c r="H13" s="309">
        <v>1800</v>
      </c>
      <c r="I13" s="309">
        <f>H13*F13</f>
        <v>94824</v>
      </c>
      <c r="J13" s="309">
        <v>1400</v>
      </c>
      <c r="K13" s="309">
        <f>J13*F13</f>
        <v>73752</v>
      </c>
      <c r="L13" s="315"/>
      <c r="M13" s="306"/>
      <c r="N13" s="306"/>
      <c r="O13" s="306"/>
      <c r="P13" s="306"/>
      <c r="Q13" s="307"/>
      <c r="R13" s="307"/>
      <c r="S13" s="307"/>
    </row>
    <row r="14" spans="1:19">
      <c r="A14" s="308">
        <v>45859</v>
      </c>
      <c r="B14" s="315" t="s">
        <v>153</v>
      </c>
      <c r="C14" s="315" t="s">
        <v>154</v>
      </c>
      <c r="D14" s="315" t="s">
        <v>118</v>
      </c>
      <c r="E14" s="315" t="s">
        <v>156</v>
      </c>
      <c r="F14" s="315">
        <v>42.11</v>
      </c>
      <c r="G14" s="315" t="s">
        <v>120</v>
      </c>
      <c r="H14" s="309">
        <v>1800</v>
      </c>
      <c r="I14" s="309">
        <f>H14*F14</f>
        <v>75798</v>
      </c>
      <c r="J14" s="309">
        <v>1400</v>
      </c>
      <c r="K14" s="309">
        <f>J14*F14</f>
        <v>58954</v>
      </c>
      <c r="L14" s="315"/>
      <c r="M14" s="306"/>
      <c r="N14" s="306"/>
      <c r="O14" s="306"/>
      <c r="P14" s="306"/>
      <c r="Q14" s="307"/>
      <c r="R14" s="307"/>
      <c r="S14" s="307"/>
    </row>
    <row r="15" spans="1:19">
      <c r="A15" s="308">
        <v>45928</v>
      </c>
      <c r="B15" s="315" t="s">
        <v>157</v>
      </c>
      <c r="C15" s="315" t="s">
        <v>158</v>
      </c>
      <c r="D15" s="315" t="s">
        <v>118</v>
      </c>
      <c r="E15" s="315"/>
      <c r="F15" s="315">
        <v>95.02</v>
      </c>
      <c r="G15" s="315" t="s">
        <v>120</v>
      </c>
      <c r="H15" s="309">
        <v>2526</v>
      </c>
      <c r="I15" s="309">
        <v>240021</v>
      </c>
      <c r="J15" s="309">
        <v>2020.8</v>
      </c>
      <c r="K15" s="309">
        <f>F15*J15</f>
        <v>192016.416</v>
      </c>
      <c r="L15" s="315"/>
      <c r="M15" s="306"/>
      <c r="N15" s="306"/>
      <c r="O15" s="306"/>
      <c r="P15" s="306"/>
      <c r="Q15" s="307"/>
      <c r="R15" s="307"/>
      <c r="S15" s="307"/>
    </row>
    <row r="16" spans="1:19">
      <c r="A16" s="308">
        <v>45928</v>
      </c>
      <c r="B16" s="315" t="s">
        <v>157</v>
      </c>
      <c r="C16" s="315" t="s">
        <v>158</v>
      </c>
      <c r="D16" s="315" t="s">
        <v>118</v>
      </c>
      <c r="E16" s="315"/>
      <c r="F16" s="315">
        <v>94.66</v>
      </c>
      <c r="G16" s="315" t="s">
        <v>120</v>
      </c>
      <c r="H16" s="309">
        <v>2526</v>
      </c>
      <c r="I16" s="309">
        <v>239111</v>
      </c>
      <c r="J16" s="309">
        <v>2020.8</v>
      </c>
      <c r="K16" s="309">
        <f>F16*J16</f>
        <v>191288.928</v>
      </c>
      <c r="L16" s="315"/>
      <c r="M16" s="306"/>
      <c r="N16" s="306"/>
      <c r="O16" s="306"/>
      <c r="P16" s="306"/>
      <c r="Q16" s="307"/>
      <c r="R16" s="307"/>
      <c r="S16" s="307"/>
    </row>
    <row r="17" spans="1:19">
      <c r="A17" s="308">
        <v>45928</v>
      </c>
      <c r="B17" s="315" t="s">
        <v>157</v>
      </c>
      <c r="C17" s="315" t="s">
        <v>159</v>
      </c>
      <c r="D17" s="315" t="s">
        <v>160</v>
      </c>
      <c r="E17" s="315" t="s">
        <v>161</v>
      </c>
      <c r="F17" s="315">
        <v>98.9</v>
      </c>
      <c r="G17" s="315" t="s">
        <v>120</v>
      </c>
      <c r="H17" s="309">
        <v>3010</v>
      </c>
      <c r="I17" s="309">
        <v>297689</v>
      </c>
      <c r="J17" s="309">
        <v>2408</v>
      </c>
      <c r="K17" s="309">
        <v>238151.2</v>
      </c>
      <c r="L17" s="315"/>
      <c r="M17" s="306"/>
      <c r="N17" s="306"/>
      <c r="O17" s="306"/>
      <c r="P17" s="306"/>
      <c r="Q17" s="307"/>
      <c r="R17" s="307"/>
      <c r="S17" s="307"/>
    </row>
    <row r="18" spans="1:19">
      <c r="A18" s="308">
        <v>45911</v>
      </c>
      <c r="B18" s="315" t="s">
        <v>162</v>
      </c>
      <c r="C18" s="315" t="s">
        <v>163</v>
      </c>
      <c r="D18" s="315" t="s">
        <v>160</v>
      </c>
      <c r="E18" s="315" t="s">
        <v>164</v>
      </c>
      <c r="F18" s="315">
        <v>268.62</v>
      </c>
      <c r="G18" s="315" t="s">
        <v>120</v>
      </c>
      <c r="H18" s="309">
        <v>2896.8</v>
      </c>
      <c r="I18" s="309">
        <v>778138.416</v>
      </c>
      <c r="J18" s="309">
        <v>2317.44</v>
      </c>
      <c r="K18" s="309">
        <v>622510.7</v>
      </c>
      <c r="L18" s="309"/>
      <c r="M18" s="306"/>
      <c r="N18" s="306"/>
      <c r="O18" s="306"/>
      <c r="P18" s="306"/>
      <c r="Q18" s="307"/>
      <c r="R18" s="307"/>
      <c r="S18" s="307"/>
    </row>
    <row r="19" spans="1:19">
      <c r="A19" s="308">
        <v>45911</v>
      </c>
      <c r="B19" s="315" t="s">
        <v>162</v>
      </c>
      <c r="C19" s="315" t="s">
        <v>165</v>
      </c>
      <c r="D19" s="315" t="s">
        <v>118</v>
      </c>
      <c r="E19" s="315" t="s">
        <v>166</v>
      </c>
      <c r="F19" s="315">
        <v>28.56</v>
      </c>
      <c r="G19" s="315" t="s">
        <v>120</v>
      </c>
      <c r="H19" s="309"/>
      <c r="I19" s="309">
        <v>32000</v>
      </c>
      <c r="J19" s="309"/>
      <c r="K19" s="309">
        <v>36800</v>
      </c>
      <c r="L19" s="315"/>
      <c r="M19" s="306"/>
      <c r="N19" s="306"/>
      <c r="O19" s="306"/>
      <c r="P19" s="306"/>
      <c r="Q19" s="307"/>
      <c r="R19" s="307"/>
      <c r="S19" s="307"/>
    </row>
    <row r="20" spans="1:19">
      <c r="A20" s="308">
        <v>45911</v>
      </c>
      <c r="B20" s="315" t="s">
        <v>162</v>
      </c>
      <c r="C20" s="315" t="s">
        <v>165</v>
      </c>
      <c r="D20" s="315" t="s">
        <v>118</v>
      </c>
      <c r="E20" s="315" t="s">
        <v>167</v>
      </c>
      <c r="F20" s="315">
        <v>121.86</v>
      </c>
      <c r="G20" s="315" t="s">
        <v>136</v>
      </c>
      <c r="H20" s="309">
        <v>2931.3</v>
      </c>
      <c r="I20" s="309">
        <v>357208.218</v>
      </c>
      <c r="J20" s="309">
        <v>2345.04</v>
      </c>
      <c r="K20" s="309">
        <v>285766.5744</v>
      </c>
      <c r="L20" s="315"/>
      <c r="M20" s="306"/>
      <c r="N20" s="306"/>
      <c r="O20" s="306"/>
      <c r="P20" s="306"/>
      <c r="Q20" s="307"/>
      <c r="R20" s="307"/>
      <c r="S20" s="307"/>
    </row>
    <row r="21" spans="1:19">
      <c r="A21" s="308">
        <v>45901</v>
      </c>
      <c r="B21" s="315" t="s">
        <v>168</v>
      </c>
      <c r="C21" s="315" t="s">
        <v>169</v>
      </c>
      <c r="D21" s="315" t="s">
        <v>170</v>
      </c>
      <c r="E21" s="315" t="s">
        <v>171</v>
      </c>
      <c r="F21" s="315">
        <v>197.48</v>
      </c>
      <c r="G21" s="315" t="s">
        <v>120</v>
      </c>
      <c r="H21" s="309">
        <v>3943</v>
      </c>
      <c r="I21" s="309">
        <v>778663.6</v>
      </c>
      <c r="J21" s="309">
        <v>2760.1</v>
      </c>
      <c r="K21" s="309">
        <v>545064.5</v>
      </c>
      <c r="L21" s="315" t="s">
        <v>172</v>
      </c>
      <c r="M21" s="306"/>
      <c r="N21" s="306"/>
      <c r="O21" s="306"/>
      <c r="P21" s="306"/>
      <c r="Q21" s="307"/>
      <c r="R21" s="307"/>
      <c r="S21" s="307"/>
    </row>
    <row r="22" spans="1:19">
      <c r="A22" s="308">
        <v>45901</v>
      </c>
      <c r="B22" s="315" t="s">
        <v>168</v>
      </c>
      <c r="C22" s="315" t="s">
        <v>169</v>
      </c>
      <c r="D22" s="315" t="s">
        <v>170</v>
      </c>
      <c r="E22" s="315" t="s">
        <v>171</v>
      </c>
      <c r="F22" s="315">
        <v>197.48</v>
      </c>
      <c r="G22" s="315" t="s">
        <v>120</v>
      </c>
      <c r="H22" s="309">
        <v>3943</v>
      </c>
      <c r="I22" s="309">
        <v>778663.6</v>
      </c>
      <c r="J22" s="309">
        <v>2760.1</v>
      </c>
      <c r="K22" s="309">
        <v>545064.5</v>
      </c>
      <c r="L22" s="315"/>
      <c r="M22" s="306"/>
      <c r="N22" s="306"/>
      <c r="O22" s="306"/>
      <c r="P22" s="306"/>
      <c r="Q22" s="307"/>
      <c r="R22" s="307"/>
      <c r="S22" s="307"/>
    </row>
    <row r="23" spans="1:19">
      <c r="A23" s="308">
        <v>45901</v>
      </c>
      <c r="B23" s="315" t="s">
        <v>168</v>
      </c>
      <c r="C23" s="315" t="s">
        <v>169</v>
      </c>
      <c r="D23" s="315" t="s">
        <v>170</v>
      </c>
      <c r="E23" s="315" t="s">
        <v>171</v>
      </c>
      <c r="F23" s="315">
        <v>197.48</v>
      </c>
      <c r="G23" s="315" t="s">
        <v>120</v>
      </c>
      <c r="H23" s="309">
        <v>3943</v>
      </c>
      <c r="I23" s="309">
        <v>778663.6</v>
      </c>
      <c r="J23" s="309">
        <v>2760.1</v>
      </c>
      <c r="K23" s="309">
        <v>545064.5</v>
      </c>
      <c r="L23" s="315"/>
      <c r="M23" s="306"/>
      <c r="N23" s="306"/>
      <c r="O23" s="306"/>
      <c r="P23" s="306"/>
      <c r="Q23" s="307"/>
      <c r="R23" s="307"/>
      <c r="S23" s="307"/>
    </row>
    <row r="24" spans="1:19">
      <c r="A24" s="308">
        <v>45901</v>
      </c>
      <c r="B24" s="315" t="s">
        <v>168</v>
      </c>
      <c r="C24" s="315" t="s">
        <v>169</v>
      </c>
      <c r="D24" s="315" t="s">
        <v>170</v>
      </c>
      <c r="E24" s="315" t="s">
        <v>171</v>
      </c>
      <c r="F24" s="315">
        <v>226.14</v>
      </c>
      <c r="G24" s="315" t="s">
        <v>120</v>
      </c>
      <c r="H24" s="309">
        <v>3943</v>
      </c>
      <c r="I24" s="309">
        <v>891670</v>
      </c>
      <c r="J24" s="309">
        <v>2760.1</v>
      </c>
      <c r="K24" s="309">
        <v>624169</v>
      </c>
      <c r="L24" s="315"/>
      <c r="M24" s="306"/>
      <c r="N24" s="306"/>
      <c r="O24" s="306"/>
      <c r="P24" s="306"/>
      <c r="Q24" s="307"/>
      <c r="R24" s="307"/>
      <c r="S24" s="307"/>
    </row>
    <row r="25" spans="1:19">
      <c r="A25" s="308">
        <v>45901</v>
      </c>
      <c r="B25" s="315" t="s">
        <v>168</v>
      </c>
      <c r="C25" s="315" t="s">
        <v>169</v>
      </c>
      <c r="D25" s="315" t="s">
        <v>170</v>
      </c>
      <c r="E25" s="315" t="s">
        <v>171</v>
      </c>
      <c r="F25" s="315">
        <v>227.14</v>
      </c>
      <c r="G25" s="315" t="s">
        <v>120</v>
      </c>
      <c r="H25" s="309">
        <v>3943</v>
      </c>
      <c r="I25" s="309">
        <v>895613</v>
      </c>
      <c r="J25" s="309">
        <v>2760.1</v>
      </c>
      <c r="K25" s="309">
        <v>626929.1</v>
      </c>
      <c r="L25" s="315"/>
      <c r="M25" s="306"/>
      <c r="N25" s="306"/>
      <c r="O25" s="306"/>
      <c r="P25" s="306"/>
      <c r="Q25" s="307"/>
      <c r="R25" s="307"/>
      <c r="S25" s="307"/>
    </row>
    <row r="26" spans="1:19">
      <c r="A26" s="308">
        <v>45890</v>
      </c>
      <c r="B26" s="315" t="s">
        <v>173</v>
      </c>
      <c r="C26" s="315" t="s">
        <v>174</v>
      </c>
      <c r="D26" s="315" t="s">
        <v>175</v>
      </c>
      <c r="E26" s="315" t="s">
        <v>176</v>
      </c>
      <c r="F26" s="315">
        <v>181.46</v>
      </c>
      <c r="G26" s="315" t="s">
        <v>177</v>
      </c>
      <c r="H26" s="309">
        <v>1937</v>
      </c>
      <c r="I26" s="309">
        <v>351488.02</v>
      </c>
      <c r="J26" s="309">
        <v>1743.3</v>
      </c>
      <c r="K26" s="309">
        <v>316339.2</v>
      </c>
      <c r="L26" s="315"/>
      <c r="M26" s="306"/>
      <c r="N26" s="306"/>
      <c r="O26" s="306"/>
      <c r="P26" s="306"/>
      <c r="Q26" s="307"/>
      <c r="R26" s="307"/>
      <c r="S26" s="307"/>
    </row>
    <row r="27" spans="1:19">
      <c r="A27" s="308">
        <v>45890</v>
      </c>
      <c r="B27" s="315" t="s">
        <v>173</v>
      </c>
      <c r="C27" s="315" t="s">
        <v>174</v>
      </c>
      <c r="D27" s="315" t="s">
        <v>175</v>
      </c>
      <c r="E27" s="315" t="s">
        <v>178</v>
      </c>
      <c r="F27" s="315">
        <v>181.46</v>
      </c>
      <c r="G27" s="315" t="s">
        <v>177</v>
      </c>
      <c r="H27" s="309">
        <v>1937</v>
      </c>
      <c r="I27" s="309">
        <v>351488.02</v>
      </c>
      <c r="J27" s="309">
        <v>1743.3</v>
      </c>
      <c r="K27" s="309">
        <v>316339.2</v>
      </c>
      <c r="L27" s="315"/>
      <c r="M27" s="306"/>
      <c r="N27" s="306"/>
      <c r="O27" s="306"/>
      <c r="P27" s="306"/>
      <c r="Q27" s="307"/>
      <c r="R27" s="307"/>
      <c r="S27" s="307"/>
    </row>
    <row r="28" spans="1:19">
      <c r="A28" s="308">
        <v>45890</v>
      </c>
      <c r="B28" s="315" t="s">
        <v>173</v>
      </c>
      <c r="C28" s="315" t="s">
        <v>174</v>
      </c>
      <c r="D28" s="315" t="s">
        <v>175</v>
      </c>
      <c r="E28" s="315" t="s">
        <v>179</v>
      </c>
      <c r="F28" s="315">
        <v>181.46</v>
      </c>
      <c r="G28" s="315" t="s">
        <v>177</v>
      </c>
      <c r="H28" s="309">
        <v>1937</v>
      </c>
      <c r="I28" s="309">
        <v>351488.02</v>
      </c>
      <c r="J28" s="309">
        <v>1743.3</v>
      </c>
      <c r="K28" s="309">
        <v>316339.2</v>
      </c>
      <c r="L28" s="315" t="s">
        <v>180</v>
      </c>
      <c r="M28" s="306"/>
      <c r="N28" s="306"/>
      <c r="O28" s="306"/>
      <c r="P28" s="306"/>
      <c r="Q28" s="307"/>
      <c r="R28" s="307"/>
      <c r="S28" s="307"/>
    </row>
    <row r="29" spans="1:19">
      <c r="A29" s="308">
        <v>45890</v>
      </c>
      <c r="B29" s="315" t="s">
        <v>173</v>
      </c>
      <c r="C29" s="315" t="s">
        <v>174</v>
      </c>
      <c r="D29" s="315" t="s">
        <v>175</v>
      </c>
      <c r="E29" s="315" t="s">
        <v>181</v>
      </c>
      <c r="F29" s="315">
        <v>181.46</v>
      </c>
      <c r="G29" s="315" t="s">
        <v>177</v>
      </c>
      <c r="H29" s="309">
        <v>1870</v>
      </c>
      <c r="I29" s="309">
        <v>339330.2</v>
      </c>
      <c r="J29" s="309">
        <v>1683</v>
      </c>
      <c r="K29" s="309">
        <v>305397.2</v>
      </c>
      <c r="L29" s="315" t="s">
        <v>182</v>
      </c>
      <c r="M29" s="306"/>
      <c r="N29" s="306"/>
      <c r="O29" s="306"/>
      <c r="P29" s="306"/>
      <c r="Q29" s="307"/>
      <c r="R29" s="307"/>
      <c r="S29" s="307"/>
    </row>
    <row r="30" spans="1:19">
      <c r="A30" s="308">
        <v>45888</v>
      </c>
      <c r="B30" s="315" t="s">
        <v>183</v>
      </c>
      <c r="C30" s="315" t="s">
        <v>184</v>
      </c>
      <c r="D30" s="315" t="s">
        <v>185</v>
      </c>
      <c r="E30" s="315" t="s">
        <v>186</v>
      </c>
      <c r="F30" s="315">
        <v>143.97</v>
      </c>
      <c r="G30" s="315" t="s">
        <v>120</v>
      </c>
      <c r="H30" s="309">
        <v>3770</v>
      </c>
      <c r="I30" s="309">
        <v>542766.9</v>
      </c>
      <c r="J30" s="309">
        <v>3016</v>
      </c>
      <c r="K30" s="309">
        <v>434213.52</v>
      </c>
      <c r="L30" s="315" t="s">
        <v>187</v>
      </c>
      <c r="M30" s="306"/>
      <c r="N30" s="306"/>
      <c r="O30" s="306"/>
      <c r="P30" s="306"/>
      <c r="Q30" s="307"/>
      <c r="R30" s="307"/>
      <c r="S30" s="307"/>
    </row>
    <row r="31" spans="1:19">
      <c r="A31" s="308">
        <v>45888</v>
      </c>
      <c r="B31" s="315" t="s">
        <v>183</v>
      </c>
      <c r="C31" s="315" t="s">
        <v>184</v>
      </c>
      <c r="D31" s="315" t="s">
        <v>185</v>
      </c>
      <c r="E31" s="315" t="s">
        <v>188</v>
      </c>
      <c r="F31" s="315">
        <v>143.97</v>
      </c>
      <c r="G31" s="315" t="s">
        <v>120</v>
      </c>
      <c r="H31" s="309">
        <v>3770</v>
      </c>
      <c r="I31" s="309">
        <v>542766.9</v>
      </c>
      <c r="J31" s="309">
        <v>3016</v>
      </c>
      <c r="K31" s="309">
        <v>434213.52</v>
      </c>
      <c r="L31" s="315" t="s">
        <v>189</v>
      </c>
      <c r="M31" s="306"/>
      <c r="N31" s="306"/>
      <c r="O31" s="306"/>
      <c r="P31" s="306"/>
      <c r="Q31" s="307"/>
      <c r="R31" s="307"/>
      <c r="S31" s="307"/>
    </row>
    <row r="32" spans="1:19">
      <c r="A32" s="308">
        <v>45888</v>
      </c>
      <c r="B32" s="315" t="s">
        <v>183</v>
      </c>
      <c r="C32" s="315" t="s">
        <v>184</v>
      </c>
      <c r="D32" s="315" t="s">
        <v>185</v>
      </c>
      <c r="E32" s="315" t="s">
        <v>190</v>
      </c>
      <c r="F32" s="315">
        <v>161.44</v>
      </c>
      <c r="G32" s="315" t="s">
        <v>120</v>
      </c>
      <c r="H32" s="309">
        <v>3510</v>
      </c>
      <c r="I32" s="309">
        <v>566654.4</v>
      </c>
      <c r="J32" s="309">
        <v>2808</v>
      </c>
      <c r="K32" s="309">
        <v>453323.52</v>
      </c>
      <c r="L32" s="315" t="s">
        <v>191</v>
      </c>
      <c r="M32" s="306"/>
      <c r="N32" s="306"/>
      <c r="O32" s="306"/>
      <c r="P32" s="306"/>
      <c r="Q32" s="307"/>
      <c r="R32" s="307"/>
      <c r="S32" s="307"/>
    </row>
    <row r="33" spans="1:19">
      <c r="A33" s="308">
        <v>45888</v>
      </c>
      <c r="B33" s="315" t="s">
        <v>183</v>
      </c>
      <c r="C33" s="315" t="s">
        <v>184</v>
      </c>
      <c r="D33" s="315" t="s">
        <v>185</v>
      </c>
      <c r="E33" s="315" t="s">
        <v>192</v>
      </c>
      <c r="F33" s="315">
        <v>74.08</v>
      </c>
      <c r="G33" s="315" t="s">
        <v>120</v>
      </c>
      <c r="H33" s="309">
        <v>3870</v>
      </c>
      <c r="I33" s="309">
        <v>286689.6</v>
      </c>
      <c r="J33" s="309">
        <v>3096</v>
      </c>
      <c r="K33" s="309">
        <v>229351.68</v>
      </c>
      <c r="L33" s="315"/>
      <c r="M33" s="306"/>
      <c r="N33" s="306"/>
      <c r="O33" s="306"/>
      <c r="P33" s="306"/>
      <c r="Q33" s="307"/>
      <c r="R33" s="307"/>
      <c r="S33" s="307"/>
    </row>
    <row r="34" spans="1:19">
      <c r="A34" s="308">
        <v>45882</v>
      </c>
      <c r="B34" s="315" t="s">
        <v>193</v>
      </c>
      <c r="C34" s="315" t="s">
        <v>194</v>
      </c>
      <c r="D34" s="315" t="s">
        <v>160</v>
      </c>
      <c r="E34" s="315" t="s">
        <v>195</v>
      </c>
      <c r="F34" s="315">
        <v>286.12</v>
      </c>
      <c r="G34" s="315" t="s">
        <v>196</v>
      </c>
      <c r="H34" s="309">
        <v>5390</v>
      </c>
      <c r="I34" s="309">
        <v>1542187</v>
      </c>
      <c r="J34" s="309">
        <v>3935</v>
      </c>
      <c r="K34" s="309">
        <f>F34*J34</f>
        <v>1125882.2</v>
      </c>
      <c r="L34" s="315" t="s">
        <v>197</v>
      </c>
      <c r="M34" s="306"/>
      <c r="N34" s="306"/>
      <c r="O34" s="306"/>
      <c r="P34" s="306"/>
      <c r="Q34" s="307"/>
      <c r="R34" s="307"/>
      <c r="S34" s="307"/>
    </row>
    <row r="35" spans="1:19">
      <c r="A35" s="308">
        <v>45882</v>
      </c>
      <c r="B35" s="315" t="s">
        <v>198</v>
      </c>
      <c r="C35" s="315" t="s">
        <v>199</v>
      </c>
      <c r="D35" s="315" t="s">
        <v>160</v>
      </c>
      <c r="E35" s="315" t="s">
        <v>200</v>
      </c>
      <c r="F35" s="315">
        <v>77.9</v>
      </c>
      <c r="G35" s="315" t="s">
        <v>151</v>
      </c>
      <c r="H35" s="309">
        <v>5317</v>
      </c>
      <c r="I35" s="309">
        <v>414194.3</v>
      </c>
      <c r="J35" s="309">
        <v>4253.6</v>
      </c>
      <c r="K35" s="309">
        <v>331355.4</v>
      </c>
      <c r="L35" s="315" t="s">
        <v>201</v>
      </c>
      <c r="M35" s="306"/>
      <c r="N35" s="306"/>
      <c r="O35" s="306"/>
      <c r="P35" s="306"/>
      <c r="Q35" s="307"/>
      <c r="R35" s="307"/>
      <c r="S35" s="307"/>
    </row>
    <row r="36" spans="1:19">
      <c r="A36" s="308">
        <v>45869</v>
      </c>
      <c r="B36" s="315" t="s">
        <v>202</v>
      </c>
      <c r="C36" s="315" t="s">
        <v>203</v>
      </c>
      <c r="D36" s="315" t="s">
        <v>204</v>
      </c>
      <c r="E36" s="315"/>
      <c r="F36" s="315">
        <v>1244.41</v>
      </c>
      <c r="G36" s="315"/>
      <c r="H36" s="309">
        <v>4559</v>
      </c>
      <c r="I36" s="309">
        <v>5673265.19</v>
      </c>
      <c r="J36" s="309"/>
      <c r="K36" s="309"/>
      <c r="L36" s="315" t="s">
        <v>205</v>
      </c>
      <c r="M36" s="306"/>
      <c r="N36" s="306"/>
      <c r="O36" s="306"/>
      <c r="P36" s="306"/>
      <c r="Q36" s="307"/>
      <c r="R36" s="307"/>
      <c r="S36" s="307"/>
    </row>
    <row r="37" spans="1:19">
      <c r="A37" s="308">
        <v>45869</v>
      </c>
      <c r="B37" s="315" t="s">
        <v>202</v>
      </c>
      <c r="C37" s="315" t="s">
        <v>206</v>
      </c>
      <c r="D37" s="315" t="s">
        <v>204</v>
      </c>
      <c r="E37" s="315"/>
      <c r="F37" s="315">
        <v>150.25</v>
      </c>
      <c r="G37" s="315"/>
      <c r="H37" s="309">
        <v>2462</v>
      </c>
      <c r="I37" s="309">
        <v>369915.5</v>
      </c>
      <c r="J37" s="309"/>
      <c r="K37" s="309"/>
      <c r="L37" s="315" t="s">
        <v>207</v>
      </c>
      <c r="M37" s="306"/>
      <c r="N37" s="306"/>
      <c r="O37" s="306"/>
      <c r="P37" s="306"/>
      <c r="Q37" s="307"/>
      <c r="R37" s="307"/>
      <c r="S37" s="307"/>
    </row>
    <row r="38" spans="1:19">
      <c r="A38" s="308">
        <v>45869</v>
      </c>
      <c r="B38" s="315" t="s">
        <v>202</v>
      </c>
      <c r="C38" s="315" t="s">
        <v>208</v>
      </c>
      <c r="D38" s="315" t="s">
        <v>204</v>
      </c>
      <c r="E38" s="315"/>
      <c r="F38" s="315">
        <v>100.05</v>
      </c>
      <c r="G38" s="315"/>
      <c r="H38" s="309">
        <v>2462</v>
      </c>
      <c r="I38" s="309">
        <v>246323.1</v>
      </c>
      <c r="J38" s="309"/>
      <c r="K38" s="309"/>
      <c r="L38" s="315"/>
      <c r="M38" s="306"/>
      <c r="N38" s="306"/>
      <c r="O38" s="306"/>
      <c r="P38" s="306"/>
      <c r="Q38" s="307"/>
      <c r="R38" s="307"/>
      <c r="S38" s="307"/>
    </row>
    <row r="39" spans="1:19">
      <c r="A39" s="308">
        <v>45869</v>
      </c>
      <c r="B39" s="315" t="s">
        <v>209</v>
      </c>
      <c r="C39" s="315" t="s">
        <v>210</v>
      </c>
      <c r="D39" s="315" t="s">
        <v>170</v>
      </c>
      <c r="E39" s="315"/>
      <c r="F39" s="315">
        <v>603.92</v>
      </c>
      <c r="G39" s="315"/>
      <c r="H39" s="309">
        <v>86500</v>
      </c>
      <c r="I39" s="309">
        <v>50400090</v>
      </c>
      <c r="J39" s="309"/>
      <c r="K39" s="309"/>
      <c r="L39" s="315" t="s">
        <v>211</v>
      </c>
      <c r="M39" s="306"/>
      <c r="N39" s="306"/>
      <c r="O39" s="306"/>
      <c r="P39" s="306"/>
      <c r="Q39" s="307"/>
      <c r="R39" s="307"/>
      <c r="S39" s="307"/>
    </row>
    <row r="40" spans="1:19">
      <c r="A40" s="308">
        <v>45869</v>
      </c>
      <c r="B40" s="315" t="s">
        <v>209</v>
      </c>
      <c r="C40" s="315" t="s">
        <v>212</v>
      </c>
      <c r="D40" s="315" t="s">
        <v>170</v>
      </c>
      <c r="E40" s="315"/>
      <c r="F40" s="315">
        <v>603.92</v>
      </c>
      <c r="G40" s="315"/>
      <c r="H40" s="309">
        <v>86500</v>
      </c>
      <c r="I40" s="309">
        <v>50400090</v>
      </c>
      <c r="J40" s="309"/>
      <c r="K40" s="309"/>
      <c r="L40" s="315"/>
      <c r="M40" s="306"/>
      <c r="N40" s="306"/>
      <c r="O40" s="306"/>
      <c r="P40" s="306"/>
      <c r="Q40" s="307"/>
      <c r="R40" s="307"/>
      <c r="S40" s="307"/>
    </row>
    <row r="41" spans="1:19">
      <c r="A41" s="308">
        <v>45869</v>
      </c>
      <c r="B41" s="315" t="s">
        <v>209</v>
      </c>
      <c r="C41" s="315" t="s">
        <v>213</v>
      </c>
      <c r="D41" s="315" t="s">
        <v>170</v>
      </c>
      <c r="E41" s="315"/>
      <c r="F41" s="315">
        <v>917.03</v>
      </c>
      <c r="G41" s="315"/>
      <c r="H41" s="309">
        <v>52800</v>
      </c>
      <c r="I41" s="309">
        <v>31886976</v>
      </c>
      <c r="J41" s="309"/>
      <c r="K41" s="309"/>
      <c r="L41" s="315"/>
      <c r="M41" s="306"/>
      <c r="N41" s="306"/>
      <c r="O41" s="306"/>
      <c r="P41" s="306"/>
      <c r="Q41" s="307"/>
      <c r="R41" s="307"/>
      <c r="S41" s="307"/>
    </row>
    <row r="42" spans="1:19">
      <c r="A42" s="308">
        <v>45869</v>
      </c>
      <c r="B42" s="315" t="s">
        <v>209</v>
      </c>
      <c r="C42" s="315" t="s">
        <v>214</v>
      </c>
      <c r="D42" s="315" t="s">
        <v>170</v>
      </c>
      <c r="E42" s="315"/>
      <c r="F42" s="315">
        <v>617.95</v>
      </c>
      <c r="G42" s="315"/>
      <c r="H42" s="309">
        <v>52800</v>
      </c>
      <c r="I42" s="309">
        <v>31886976</v>
      </c>
      <c r="J42" s="309"/>
      <c r="K42" s="309"/>
      <c r="L42" s="315"/>
      <c r="M42" s="306"/>
      <c r="N42" s="306"/>
      <c r="O42" s="306"/>
      <c r="P42" s="306"/>
      <c r="Q42" s="307"/>
      <c r="R42" s="307"/>
      <c r="S42" s="307"/>
    </row>
    <row r="43" spans="1:19">
      <c r="A43" s="308">
        <v>45869</v>
      </c>
      <c r="B43" s="315" t="s">
        <v>209</v>
      </c>
      <c r="C43" s="315" t="s">
        <v>215</v>
      </c>
      <c r="D43" s="315" t="s">
        <v>170</v>
      </c>
      <c r="E43" s="315"/>
      <c r="F43" s="315">
        <v>617.95</v>
      </c>
      <c r="G43" s="315"/>
      <c r="H43" s="309">
        <v>52800</v>
      </c>
      <c r="I43" s="309">
        <v>31886976</v>
      </c>
      <c r="J43" s="309"/>
      <c r="K43" s="309"/>
      <c r="L43" s="315"/>
      <c r="M43" s="306"/>
      <c r="N43" s="306"/>
      <c r="O43" s="306"/>
      <c r="P43" s="306"/>
      <c r="Q43" s="307"/>
      <c r="R43" s="307"/>
      <c r="S43" s="307"/>
    </row>
    <row r="44" spans="1:19">
      <c r="A44" s="308">
        <v>45869</v>
      </c>
      <c r="B44" s="315" t="s">
        <v>209</v>
      </c>
      <c r="C44" s="315" t="s">
        <v>216</v>
      </c>
      <c r="D44" s="315" t="s">
        <v>170</v>
      </c>
      <c r="E44" s="315"/>
      <c r="F44" s="315">
        <v>617.95</v>
      </c>
      <c r="G44" s="315"/>
      <c r="H44" s="309">
        <v>53600</v>
      </c>
      <c r="I44" s="309">
        <v>33122120</v>
      </c>
      <c r="J44" s="309"/>
      <c r="K44" s="309"/>
      <c r="L44" s="315"/>
      <c r="M44" s="306"/>
      <c r="N44" s="306"/>
      <c r="O44" s="306"/>
      <c r="P44" s="306"/>
      <c r="Q44" s="307"/>
      <c r="R44" s="307"/>
      <c r="S44" s="307"/>
    </row>
    <row r="45" spans="1:19">
      <c r="A45" s="308">
        <v>45869</v>
      </c>
      <c r="B45" s="315" t="s">
        <v>209</v>
      </c>
      <c r="C45" s="315" t="s">
        <v>217</v>
      </c>
      <c r="D45" s="315" t="s">
        <v>170</v>
      </c>
      <c r="E45" s="315"/>
      <c r="F45" s="315">
        <v>909.81</v>
      </c>
      <c r="G45" s="315"/>
      <c r="H45" s="309">
        <v>53600</v>
      </c>
      <c r="I45" s="309">
        <v>33122120</v>
      </c>
      <c r="J45" s="309"/>
      <c r="K45" s="309"/>
      <c r="L45" s="315"/>
      <c r="M45" s="306"/>
      <c r="N45" s="306"/>
      <c r="O45" s="306"/>
      <c r="P45" s="306"/>
      <c r="Q45" s="307"/>
      <c r="R45" s="307"/>
      <c r="S45" s="307"/>
    </row>
    <row r="46" spans="1:19">
      <c r="A46" s="308">
        <v>45869</v>
      </c>
      <c r="B46" s="315" t="s">
        <v>209</v>
      </c>
      <c r="C46" s="315" t="s">
        <v>218</v>
      </c>
      <c r="D46" s="315" t="s">
        <v>170</v>
      </c>
      <c r="E46" s="315"/>
      <c r="F46" s="315">
        <v>582.66</v>
      </c>
      <c r="G46" s="315"/>
      <c r="H46" s="309">
        <v>53600</v>
      </c>
      <c r="I46" s="309">
        <v>33122120</v>
      </c>
      <c r="J46" s="309"/>
      <c r="K46" s="309"/>
      <c r="L46" s="315"/>
      <c r="M46" s="306"/>
      <c r="N46" s="306"/>
      <c r="O46" s="306"/>
      <c r="P46" s="306"/>
      <c r="Q46" s="307"/>
      <c r="R46" s="307"/>
      <c r="S46" s="307"/>
    </row>
    <row r="47" spans="1:19">
      <c r="A47" s="308">
        <v>45869</v>
      </c>
      <c r="B47" s="315" t="s">
        <v>209</v>
      </c>
      <c r="C47" s="315" t="s">
        <v>219</v>
      </c>
      <c r="D47" s="315" t="s">
        <v>170</v>
      </c>
      <c r="E47" s="315"/>
      <c r="F47" s="315">
        <v>917.03</v>
      </c>
      <c r="G47" s="315"/>
      <c r="H47" s="309">
        <v>53600</v>
      </c>
      <c r="I47" s="309">
        <v>33122120</v>
      </c>
      <c r="J47" s="309"/>
      <c r="K47" s="309"/>
      <c r="L47" s="315"/>
      <c r="M47" s="306"/>
      <c r="N47" s="306"/>
      <c r="O47" s="306"/>
      <c r="P47" s="306"/>
      <c r="Q47" s="307"/>
      <c r="R47" s="307"/>
      <c r="S47" s="307"/>
    </row>
    <row r="48" spans="1:19">
      <c r="A48" s="308">
        <v>45869</v>
      </c>
      <c r="B48" s="315" t="s">
        <v>209</v>
      </c>
      <c r="C48" s="315" t="s">
        <v>220</v>
      </c>
      <c r="D48" s="315" t="s">
        <v>170</v>
      </c>
      <c r="E48" s="315"/>
      <c r="F48" s="315">
        <v>617.95</v>
      </c>
      <c r="G48" s="315"/>
      <c r="H48" s="309">
        <v>53600</v>
      </c>
      <c r="I48" s="309">
        <v>33122120</v>
      </c>
      <c r="J48" s="309"/>
      <c r="K48" s="309"/>
      <c r="L48" s="315"/>
      <c r="M48" s="306"/>
      <c r="N48" s="306"/>
      <c r="O48" s="306"/>
      <c r="P48" s="306"/>
      <c r="Q48" s="307"/>
      <c r="R48" s="307"/>
      <c r="S48" s="307"/>
    </row>
    <row r="49" spans="1:19">
      <c r="A49" s="308">
        <v>45869</v>
      </c>
      <c r="B49" s="315" t="s">
        <v>209</v>
      </c>
      <c r="C49" s="315" t="s">
        <v>221</v>
      </c>
      <c r="D49" s="315" t="s">
        <v>170</v>
      </c>
      <c r="E49" s="315"/>
      <c r="F49" s="315">
        <v>582.66</v>
      </c>
      <c r="G49" s="315"/>
      <c r="H49" s="309">
        <v>53600</v>
      </c>
      <c r="I49" s="309">
        <v>33122120</v>
      </c>
      <c r="J49" s="309"/>
      <c r="K49" s="309"/>
      <c r="L49" s="315"/>
      <c r="M49" s="306"/>
      <c r="N49" s="306"/>
      <c r="O49" s="306"/>
      <c r="P49" s="306"/>
      <c r="Q49" s="307"/>
      <c r="R49" s="307"/>
      <c r="S49" s="307"/>
    </row>
    <row r="50" spans="1:19">
      <c r="A50" s="308">
        <v>45869</v>
      </c>
      <c r="B50" s="315" t="s">
        <v>209</v>
      </c>
      <c r="C50" s="315" t="s">
        <v>222</v>
      </c>
      <c r="D50" s="315" t="s">
        <v>170</v>
      </c>
      <c r="E50" s="315"/>
      <c r="F50" s="315">
        <v>917.03</v>
      </c>
      <c r="G50" s="315"/>
      <c r="H50" s="309">
        <v>55100</v>
      </c>
      <c r="I50" s="309">
        <v>35682760</v>
      </c>
      <c r="J50" s="309"/>
      <c r="K50" s="309"/>
      <c r="L50" s="315"/>
      <c r="M50" s="306"/>
      <c r="N50" s="306"/>
      <c r="O50" s="306"/>
      <c r="P50" s="306"/>
      <c r="Q50" s="307"/>
      <c r="R50" s="307"/>
      <c r="S50" s="307"/>
    </row>
    <row r="51" spans="1:19">
      <c r="A51" s="308">
        <v>45869</v>
      </c>
      <c r="B51" s="315" t="s">
        <v>209</v>
      </c>
      <c r="C51" s="315" t="s">
        <v>223</v>
      </c>
      <c r="D51" s="315" t="s">
        <v>170</v>
      </c>
      <c r="E51" s="315"/>
      <c r="F51" s="315">
        <v>647.6</v>
      </c>
      <c r="G51" s="315"/>
      <c r="H51" s="309">
        <v>57400</v>
      </c>
      <c r="I51" s="309">
        <v>45057278</v>
      </c>
      <c r="J51" s="309"/>
      <c r="K51" s="309"/>
      <c r="L51" s="315"/>
      <c r="M51" s="306"/>
      <c r="N51" s="306"/>
      <c r="O51" s="306"/>
      <c r="P51" s="306"/>
      <c r="Q51" s="307"/>
      <c r="R51" s="307"/>
      <c r="S51" s="307"/>
    </row>
    <row r="52" spans="1:19">
      <c r="A52" s="308">
        <v>45869</v>
      </c>
      <c r="B52" s="315" t="s">
        <v>209</v>
      </c>
      <c r="C52" s="315" t="s">
        <v>224</v>
      </c>
      <c r="D52" s="315" t="s">
        <v>170</v>
      </c>
      <c r="E52" s="315"/>
      <c r="F52" s="315">
        <v>909.81</v>
      </c>
      <c r="G52" s="315"/>
      <c r="H52" s="309">
        <v>53400</v>
      </c>
      <c r="I52" s="309">
        <v>48583854</v>
      </c>
      <c r="J52" s="309"/>
      <c r="K52" s="309"/>
      <c r="L52" s="315"/>
      <c r="M52" s="306"/>
      <c r="N52" s="306"/>
      <c r="O52" s="306"/>
      <c r="P52" s="306"/>
      <c r="Q52" s="307"/>
      <c r="R52" s="307"/>
      <c r="S52" s="307"/>
    </row>
    <row r="53" spans="1:19">
      <c r="A53" s="308">
        <v>45869</v>
      </c>
      <c r="B53" s="315" t="s">
        <v>209</v>
      </c>
      <c r="C53" s="315" t="s">
        <v>225</v>
      </c>
      <c r="D53" s="315" t="s">
        <v>170</v>
      </c>
      <c r="E53" s="315"/>
      <c r="F53" s="315">
        <v>909.81</v>
      </c>
      <c r="G53" s="315"/>
      <c r="H53" s="309">
        <v>53400</v>
      </c>
      <c r="I53" s="309">
        <v>48583854</v>
      </c>
      <c r="J53" s="309"/>
      <c r="K53" s="309"/>
      <c r="L53" s="315"/>
      <c r="M53" s="306"/>
      <c r="N53" s="306"/>
      <c r="O53" s="306"/>
      <c r="P53" s="306"/>
      <c r="Q53" s="307"/>
      <c r="R53" s="307"/>
      <c r="S53" s="307"/>
    </row>
    <row r="54" spans="1:19">
      <c r="A54" s="308">
        <v>45869</v>
      </c>
      <c r="B54" s="315" t="s">
        <v>209</v>
      </c>
      <c r="C54" s="315" t="s">
        <v>226</v>
      </c>
      <c r="D54" s="315" t="s">
        <v>170</v>
      </c>
      <c r="E54" s="315"/>
      <c r="F54" s="315">
        <v>617.95</v>
      </c>
      <c r="G54" s="315"/>
      <c r="H54" s="309">
        <v>53400</v>
      </c>
      <c r="I54" s="309">
        <v>48583854</v>
      </c>
      <c r="J54" s="309"/>
      <c r="K54" s="309"/>
      <c r="L54" s="315"/>
      <c r="M54" s="306"/>
      <c r="N54" s="306"/>
      <c r="O54" s="306"/>
      <c r="P54" s="306"/>
      <c r="Q54" s="307"/>
      <c r="R54" s="307"/>
      <c r="S54" s="307"/>
    </row>
    <row r="55" spans="1:19">
      <c r="A55" s="308">
        <v>45869</v>
      </c>
      <c r="B55" s="315" t="s">
        <v>209</v>
      </c>
      <c r="C55" s="315" t="s">
        <v>227</v>
      </c>
      <c r="D55" s="315" t="s">
        <v>170</v>
      </c>
      <c r="E55" s="315"/>
      <c r="F55" s="315">
        <v>603.92</v>
      </c>
      <c r="G55" s="315"/>
      <c r="H55" s="309">
        <v>53400</v>
      </c>
      <c r="I55" s="309">
        <v>48583854</v>
      </c>
      <c r="J55" s="309"/>
      <c r="K55" s="309"/>
      <c r="L55" s="315"/>
      <c r="M55" s="306"/>
      <c r="N55" s="306"/>
      <c r="O55" s="306"/>
      <c r="P55" s="306"/>
      <c r="Q55" s="307"/>
      <c r="R55" s="307"/>
      <c r="S55" s="307"/>
    </row>
    <row r="56" spans="1:19">
      <c r="A56" s="308">
        <v>45869</v>
      </c>
      <c r="B56" s="315" t="s">
        <v>209</v>
      </c>
      <c r="C56" s="315" t="s">
        <v>228</v>
      </c>
      <c r="D56" s="315" t="s">
        <v>170</v>
      </c>
      <c r="E56" s="315"/>
      <c r="F56" s="315">
        <v>617.95</v>
      </c>
      <c r="G56" s="315"/>
      <c r="H56" s="309">
        <v>53700</v>
      </c>
      <c r="I56" s="309">
        <v>49244511</v>
      </c>
      <c r="J56" s="309"/>
      <c r="K56" s="309"/>
      <c r="L56" s="315"/>
      <c r="M56" s="306"/>
      <c r="N56" s="306"/>
      <c r="O56" s="306"/>
      <c r="P56" s="306"/>
      <c r="Q56" s="307"/>
      <c r="R56" s="307"/>
      <c r="S56" s="307"/>
    </row>
    <row r="57" spans="1:19">
      <c r="A57" s="308">
        <v>45869</v>
      </c>
      <c r="B57" s="315" t="s">
        <v>209</v>
      </c>
      <c r="C57" s="315" t="s">
        <v>53</v>
      </c>
      <c r="D57" s="315" t="s">
        <v>170</v>
      </c>
      <c r="E57" s="315"/>
      <c r="F57" s="315">
        <v>784.97</v>
      </c>
      <c r="G57" s="315"/>
      <c r="H57" s="309">
        <v>53700</v>
      </c>
      <c r="I57" s="309">
        <v>49244511</v>
      </c>
      <c r="J57" s="309"/>
      <c r="K57" s="309"/>
      <c r="L57" s="315"/>
      <c r="M57" s="306"/>
      <c r="N57" s="306"/>
      <c r="O57" s="306"/>
      <c r="P57" s="306"/>
      <c r="Q57" s="307"/>
      <c r="R57" s="307"/>
      <c r="S57" s="307"/>
    </row>
    <row r="58" spans="1:19">
      <c r="A58" s="308">
        <v>45869</v>
      </c>
      <c r="B58" s="315" t="s">
        <v>209</v>
      </c>
      <c r="C58" s="315" t="s">
        <v>229</v>
      </c>
      <c r="D58" s="315" t="s">
        <v>170</v>
      </c>
      <c r="E58" s="315"/>
      <c r="F58" s="315">
        <v>909.81</v>
      </c>
      <c r="G58" s="315"/>
      <c r="H58" s="309">
        <v>53700</v>
      </c>
      <c r="I58" s="309">
        <v>49244511</v>
      </c>
      <c r="J58" s="309"/>
      <c r="K58" s="309"/>
      <c r="L58" s="315"/>
      <c r="M58" s="306"/>
      <c r="N58" s="306"/>
      <c r="O58" s="306"/>
      <c r="P58" s="306"/>
      <c r="Q58" s="307"/>
      <c r="R58" s="307"/>
      <c r="S58" s="307"/>
    </row>
    <row r="59" spans="1:19">
      <c r="A59" s="308">
        <v>45864</v>
      </c>
      <c r="B59" s="315" t="s">
        <v>202</v>
      </c>
      <c r="C59" s="315" t="s">
        <v>230</v>
      </c>
      <c r="D59" s="315" t="s">
        <v>231</v>
      </c>
      <c r="E59" s="315"/>
      <c r="F59" s="315"/>
      <c r="G59" s="315"/>
      <c r="H59" s="309"/>
      <c r="I59" s="309"/>
      <c r="J59" s="309"/>
      <c r="K59" s="309"/>
      <c r="L59" s="315" t="s">
        <v>232</v>
      </c>
      <c r="M59" s="306"/>
      <c r="N59" s="306"/>
      <c r="O59" s="306"/>
      <c r="P59" s="306"/>
      <c r="Q59" s="307"/>
      <c r="R59" s="307"/>
      <c r="S59" s="307"/>
    </row>
    <row r="60" spans="1:19">
      <c r="A60" s="308">
        <v>45859</v>
      </c>
      <c r="B60" s="315" t="s">
        <v>153</v>
      </c>
      <c r="C60" s="315" t="s">
        <v>154</v>
      </c>
      <c r="D60" s="315" t="s">
        <v>233</v>
      </c>
      <c r="E60" s="315" t="s">
        <v>234</v>
      </c>
      <c r="F60" s="315">
        <v>20.29</v>
      </c>
      <c r="G60" s="315" t="s">
        <v>120</v>
      </c>
      <c r="H60" s="309"/>
      <c r="I60" s="309">
        <v>12000</v>
      </c>
      <c r="J60" s="309"/>
      <c r="K60" s="309">
        <v>8000</v>
      </c>
      <c r="L60" s="315" t="s">
        <v>235</v>
      </c>
      <c r="M60" s="306"/>
      <c r="N60" s="306"/>
      <c r="O60" s="306"/>
      <c r="P60" s="306"/>
      <c r="Q60" s="307"/>
      <c r="R60" s="307"/>
      <c r="S60" s="307"/>
    </row>
    <row r="61" spans="1:19">
      <c r="A61" s="308">
        <v>45859</v>
      </c>
      <c r="B61" s="315" t="s">
        <v>153</v>
      </c>
      <c r="C61" s="315" t="s">
        <v>154</v>
      </c>
      <c r="D61" s="315" t="s">
        <v>233</v>
      </c>
      <c r="E61" s="315" t="s">
        <v>236</v>
      </c>
      <c r="F61" s="315">
        <v>17.8</v>
      </c>
      <c r="G61" s="315" t="s">
        <v>120</v>
      </c>
      <c r="H61" s="309"/>
      <c r="I61" s="309">
        <v>12000</v>
      </c>
      <c r="J61" s="309"/>
      <c r="K61" s="309">
        <v>8000</v>
      </c>
      <c r="L61" s="315"/>
      <c r="M61" s="306"/>
      <c r="N61" s="306"/>
      <c r="O61" s="306"/>
      <c r="P61" s="306"/>
      <c r="Q61" s="307"/>
      <c r="R61" s="307"/>
      <c r="S61" s="307"/>
    </row>
    <row r="62" spans="1:19">
      <c r="A62" s="308">
        <v>45829</v>
      </c>
      <c r="B62" s="315" t="s">
        <v>198</v>
      </c>
      <c r="C62" s="315" t="s">
        <v>237</v>
      </c>
      <c r="D62" s="315" t="s">
        <v>160</v>
      </c>
      <c r="E62" s="315" t="s">
        <v>238</v>
      </c>
      <c r="F62" s="315">
        <v>668.17</v>
      </c>
      <c r="G62" s="315" t="s">
        <v>239</v>
      </c>
      <c r="H62" s="309"/>
      <c r="I62" s="309">
        <v>2628000</v>
      </c>
      <c r="J62" s="309">
        <f>I62*0.8</f>
        <v>2102400</v>
      </c>
      <c r="K62" s="309"/>
      <c r="L62" s="315" t="s">
        <v>240</v>
      </c>
      <c r="M62" s="306"/>
      <c r="N62" s="306"/>
      <c r="O62" s="306"/>
      <c r="P62" s="306"/>
      <c r="Q62" s="307"/>
      <c r="R62" s="307"/>
      <c r="S62" s="307"/>
    </row>
    <row r="63" spans="1:19">
      <c r="A63" s="308">
        <v>45799</v>
      </c>
      <c r="B63" s="315" t="s">
        <v>241</v>
      </c>
      <c r="C63" s="315" t="s">
        <v>242</v>
      </c>
      <c r="D63" s="315" t="s">
        <v>118</v>
      </c>
      <c r="E63" s="315" t="s">
        <v>243</v>
      </c>
      <c r="F63" s="315">
        <v>112.8</v>
      </c>
      <c r="G63" s="315" t="s">
        <v>120</v>
      </c>
      <c r="H63" s="309">
        <v>7100</v>
      </c>
      <c r="I63" s="309">
        <v>800880</v>
      </c>
      <c r="J63" s="309">
        <v>5680</v>
      </c>
      <c r="K63" s="309">
        <f>J63*F63</f>
        <v>640704</v>
      </c>
      <c r="L63" s="315" t="s">
        <v>244</v>
      </c>
      <c r="M63" s="306"/>
      <c r="N63" s="306"/>
      <c r="O63" s="306"/>
      <c r="P63" s="306"/>
      <c r="Q63" s="307"/>
      <c r="R63" s="307"/>
      <c r="S63" s="307"/>
    </row>
    <row r="64" spans="1:19">
      <c r="A64" s="308">
        <v>45799</v>
      </c>
      <c r="B64" s="315" t="s">
        <v>241</v>
      </c>
      <c r="C64" s="315" t="s">
        <v>242</v>
      </c>
      <c r="D64" s="315" t="s">
        <v>118</v>
      </c>
      <c r="E64" s="315" t="s">
        <v>243</v>
      </c>
      <c r="F64" s="315">
        <v>126.17</v>
      </c>
      <c r="G64" s="315" t="s">
        <v>120</v>
      </c>
      <c r="H64" s="309">
        <v>7100</v>
      </c>
      <c r="I64" s="309">
        <v>895807</v>
      </c>
      <c r="J64" s="309">
        <v>5680</v>
      </c>
      <c r="K64" s="309">
        <f>J64*F64</f>
        <v>716645.6</v>
      </c>
      <c r="L64" s="315"/>
      <c r="M64" s="306"/>
      <c r="N64" s="306"/>
      <c r="O64" s="306"/>
      <c r="P64" s="306"/>
      <c r="Q64" s="307"/>
      <c r="R64" s="307"/>
      <c r="S64" s="307"/>
    </row>
    <row r="65" spans="1:19">
      <c r="A65" s="308">
        <v>45793</v>
      </c>
      <c r="B65" s="315" t="s">
        <v>245</v>
      </c>
      <c r="C65" s="315" t="s">
        <v>246</v>
      </c>
      <c r="D65" s="315" t="s">
        <v>118</v>
      </c>
      <c r="E65" s="315" t="s">
        <v>247</v>
      </c>
      <c r="F65" s="315">
        <v>162.01</v>
      </c>
      <c r="G65" s="315" t="s">
        <v>120</v>
      </c>
      <c r="H65" s="309">
        <v>1500</v>
      </c>
      <c r="I65" s="309">
        <v>243015</v>
      </c>
      <c r="J65" s="309"/>
      <c r="K65" s="309"/>
      <c r="L65" s="315" t="s">
        <v>248</v>
      </c>
      <c r="M65" s="306"/>
      <c r="N65" s="306"/>
      <c r="O65" s="306"/>
      <c r="P65" s="306"/>
      <c r="Q65" s="307"/>
      <c r="R65" s="307"/>
      <c r="S65" s="307"/>
    </row>
    <row r="66" spans="1:19">
      <c r="A66" s="308">
        <v>45793</v>
      </c>
      <c r="B66" s="315" t="s">
        <v>245</v>
      </c>
      <c r="C66" s="315" t="s">
        <v>246</v>
      </c>
      <c r="D66" s="315" t="s">
        <v>118</v>
      </c>
      <c r="E66" s="315" t="s">
        <v>247</v>
      </c>
      <c r="F66" s="315">
        <v>162.02</v>
      </c>
      <c r="G66" s="315" t="s">
        <v>120</v>
      </c>
      <c r="H66" s="309">
        <v>1500</v>
      </c>
      <c r="I66" s="309">
        <v>243030</v>
      </c>
      <c r="J66" s="309"/>
      <c r="K66" s="309"/>
      <c r="L66" s="315"/>
      <c r="M66" s="306"/>
      <c r="N66" s="306"/>
      <c r="O66" s="306"/>
      <c r="P66" s="306"/>
      <c r="Q66" s="307"/>
      <c r="R66" s="307"/>
      <c r="S66" s="307"/>
    </row>
    <row r="67" spans="1:19">
      <c r="A67" s="308">
        <v>45793</v>
      </c>
      <c r="B67" s="315" t="s">
        <v>245</v>
      </c>
      <c r="C67" s="315" t="s">
        <v>246</v>
      </c>
      <c r="D67" s="315" t="s">
        <v>118</v>
      </c>
      <c r="E67" s="315" t="s">
        <v>247</v>
      </c>
      <c r="F67" s="315">
        <v>162.02</v>
      </c>
      <c r="G67" s="315" t="s">
        <v>120</v>
      </c>
      <c r="H67" s="309">
        <v>1500</v>
      </c>
      <c r="I67" s="309">
        <v>243030</v>
      </c>
      <c r="J67" s="309"/>
      <c r="K67" s="309"/>
      <c r="L67" s="315"/>
      <c r="M67" s="306"/>
      <c r="N67" s="306"/>
      <c r="O67" s="306"/>
      <c r="P67" s="306"/>
      <c r="Q67" s="307"/>
      <c r="R67" s="307"/>
      <c r="S67" s="307"/>
    </row>
    <row r="68" spans="1:19">
      <c r="A68" s="308">
        <v>45793</v>
      </c>
      <c r="B68" s="315" t="s">
        <v>245</v>
      </c>
      <c r="C68" s="315" t="s">
        <v>246</v>
      </c>
      <c r="D68" s="315" t="s">
        <v>118</v>
      </c>
      <c r="E68" s="315" t="s">
        <v>247</v>
      </c>
      <c r="F68" s="315">
        <v>162.02</v>
      </c>
      <c r="G68" s="315" t="s">
        <v>120</v>
      </c>
      <c r="H68" s="309">
        <v>1500</v>
      </c>
      <c r="I68" s="309">
        <v>243030</v>
      </c>
      <c r="J68" s="309"/>
      <c r="K68" s="309"/>
      <c r="L68" s="315"/>
      <c r="M68" s="306"/>
      <c r="N68" s="306"/>
      <c r="O68" s="306"/>
      <c r="P68" s="306"/>
      <c r="Q68" s="307"/>
      <c r="R68" s="307"/>
      <c r="S68" s="307"/>
    </row>
    <row r="69" spans="1:19">
      <c r="A69" s="308">
        <v>45793</v>
      </c>
      <c r="B69" s="315" t="s">
        <v>245</v>
      </c>
      <c r="C69" s="315" t="s">
        <v>246</v>
      </c>
      <c r="D69" s="315" t="s">
        <v>118</v>
      </c>
      <c r="E69" s="315" t="s">
        <v>247</v>
      </c>
      <c r="F69" s="315">
        <v>162.02</v>
      </c>
      <c r="G69" s="315" t="s">
        <v>120</v>
      </c>
      <c r="H69" s="309">
        <v>1500</v>
      </c>
      <c r="I69" s="309">
        <v>243030</v>
      </c>
      <c r="J69" s="309"/>
      <c r="K69" s="309"/>
      <c r="L69" s="315"/>
      <c r="M69" s="306"/>
      <c r="N69" s="306"/>
      <c r="O69" s="306"/>
      <c r="P69" s="306"/>
      <c r="Q69" s="307"/>
      <c r="R69" s="307"/>
      <c r="S69" s="307"/>
    </row>
    <row r="70" spans="1:19">
      <c r="A70" s="308">
        <v>45793</v>
      </c>
      <c r="B70" s="315" t="s">
        <v>245</v>
      </c>
      <c r="C70" s="315" t="s">
        <v>246</v>
      </c>
      <c r="D70" s="315" t="s">
        <v>118</v>
      </c>
      <c r="E70" s="315" t="s">
        <v>247</v>
      </c>
      <c r="F70" s="315">
        <v>162.56</v>
      </c>
      <c r="G70" s="315" t="s">
        <v>120</v>
      </c>
      <c r="H70" s="309">
        <v>1500</v>
      </c>
      <c r="I70" s="309">
        <v>243840</v>
      </c>
      <c r="J70" s="309"/>
      <c r="K70" s="309"/>
      <c r="L70" s="315"/>
      <c r="M70" s="306"/>
      <c r="N70" s="306"/>
      <c r="O70" s="306"/>
      <c r="P70" s="306"/>
      <c r="Q70" s="307"/>
      <c r="R70" s="307"/>
      <c r="S70" s="307"/>
    </row>
    <row r="71" spans="1:19">
      <c r="A71" s="308">
        <v>45793</v>
      </c>
      <c r="B71" s="315" t="s">
        <v>245</v>
      </c>
      <c r="C71" s="315" t="s">
        <v>246</v>
      </c>
      <c r="D71" s="315" t="s">
        <v>118</v>
      </c>
      <c r="E71" s="315" t="s">
        <v>249</v>
      </c>
      <c r="F71" s="315">
        <v>164.87</v>
      </c>
      <c r="G71" s="315" t="s">
        <v>120</v>
      </c>
      <c r="H71" s="309">
        <v>1500</v>
      </c>
      <c r="I71" s="309">
        <v>247305</v>
      </c>
      <c r="J71" s="309"/>
      <c r="K71" s="309"/>
      <c r="L71" s="315"/>
      <c r="M71" s="306"/>
      <c r="N71" s="306"/>
      <c r="O71" s="306"/>
      <c r="P71" s="306"/>
      <c r="Q71" s="307"/>
      <c r="R71" s="307"/>
      <c r="S71" s="307"/>
    </row>
    <row r="72" spans="1:19">
      <c r="A72" s="308">
        <v>45793</v>
      </c>
      <c r="B72" s="315" t="s">
        <v>245</v>
      </c>
      <c r="C72" s="315" t="s">
        <v>246</v>
      </c>
      <c r="D72" s="315" t="s">
        <v>118</v>
      </c>
      <c r="E72" s="315" t="s">
        <v>249</v>
      </c>
      <c r="F72" s="315">
        <v>164.88</v>
      </c>
      <c r="G72" s="315" t="s">
        <v>120</v>
      </c>
      <c r="H72" s="309">
        <v>1500</v>
      </c>
      <c r="I72" s="309">
        <v>247320</v>
      </c>
      <c r="J72" s="309"/>
      <c r="K72" s="309"/>
      <c r="L72" s="315"/>
      <c r="M72" s="306"/>
      <c r="N72" s="306"/>
      <c r="O72" s="306"/>
      <c r="P72" s="306"/>
      <c r="Q72" s="307"/>
      <c r="R72" s="307"/>
      <c r="S72" s="307"/>
    </row>
    <row r="73" spans="1:19">
      <c r="A73" s="308">
        <v>45793</v>
      </c>
      <c r="B73" s="315" t="s">
        <v>245</v>
      </c>
      <c r="C73" s="315" t="s">
        <v>246</v>
      </c>
      <c r="D73" s="315" t="s">
        <v>118</v>
      </c>
      <c r="E73" s="315" t="s">
        <v>249</v>
      </c>
      <c r="F73" s="315">
        <v>165.88</v>
      </c>
      <c r="G73" s="315" t="s">
        <v>120</v>
      </c>
      <c r="H73" s="309">
        <v>1500</v>
      </c>
      <c r="I73" s="309">
        <v>248820</v>
      </c>
      <c r="J73" s="309"/>
      <c r="K73" s="309"/>
      <c r="L73" s="315"/>
      <c r="M73" s="306"/>
      <c r="N73" s="306"/>
      <c r="O73" s="306"/>
      <c r="P73" s="306"/>
      <c r="Q73" s="307"/>
      <c r="R73" s="307"/>
      <c r="S73" s="307"/>
    </row>
    <row r="74" spans="1:19">
      <c r="A74" s="308">
        <v>45793</v>
      </c>
      <c r="B74" s="315" t="s">
        <v>245</v>
      </c>
      <c r="C74" s="315" t="s">
        <v>246</v>
      </c>
      <c r="D74" s="315" t="s">
        <v>118</v>
      </c>
      <c r="E74" s="315" t="s">
        <v>249</v>
      </c>
      <c r="F74" s="315">
        <v>166.88</v>
      </c>
      <c r="G74" s="315" t="s">
        <v>120</v>
      </c>
      <c r="H74" s="309">
        <v>1500</v>
      </c>
      <c r="I74" s="309">
        <v>250320</v>
      </c>
      <c r="J74" s="309"/>
      <c r="K74" s="309"/>
      <c r="L74" s="315"/>
      <c r="M74" s="306"/>
      <c r="N74" s="306"/>
      <c r="O74" s="306"/>
      <c r="P74" s="306"/>
      <c r="Q74" s="307"/>
      <c r="R74" s="307"/>
      <c r="S74" s="307"/>
    </row>
    <row r="75" spans="1:19">
      <c r="A75" s="308">
        <v>45793</v>
      </c>
      <c r="B75" s="315" t="s">
        <v>245</v>
      </c>
      <c r="C75" s="315" t="s">
        <v>246</v>
      </c>
      <c r="D75" s="315" t="s">
        <v>118</v>
      </c>
      <c r="E75" s="315" t="s">
        <v>249</v>
      </c>
      <c r="F75" s="315">
        <v>167.88</v>
      </c>
      <c r="G75" s="315" t="s">
        <v>120</v>
      </c>
      <c r="H75" s="309">
        <v>1500</v>
      </c>
      <c r="I75" s="309">
        <v>251820</v>
      </c>
      <c r="J75" s="309"/>
      <c r="K75" s="309"/>
      <c r="L75" s="315"/>
      <c r="M75" s="306"/>
      <c r="N75" s="306"/>
      <c r="O75" s="306"/>
      <c r="P75" s="306"/>
      <c r="Q75" s="307"/>
      <c r="R75" s="307"/>
      <c r="S75" s="307"/>
    </row>
    <row r="76" spans="1:19">
      <c r="A76" s="308">
        <v>45793</v>
      </c>
      <c r="B76" s="315" t="s">
        <v>245</v>
      </c>
      <c r="C76" s="315" t="s">
        <v>246</v>
      </c>
      <c r="D76" s="315" t="s">
        <v>118</v>
      </c>
      <c r="E76" s="315" t="s">
        <v>250</v>
      </c>
      <c r="F76" s="315">
        <v>164.43</v>
      </c>
      <c r="G76" s="315" t="s">
        <v>120</v>
      </c>
      <c r="H76" s="309">
        <v>1200</v>
      </c>
      <c r="I76" s="309">
        <v>197316</v>
      </c>
      <c r="J76" s="309"/>
      <c r="K76" s="309"/>
      <c r="L76" s="315"/>
      <c r="M76" s="306"/>
      <c r="N76" s="306"/>
      <c r="O76" s="306"/>
      <c r="P76" s="306"/>
      <c r="Q76" s="307"/>
      <c r="R76" s="307"/>
      <c r="S76" s="307"/>
    </row>
    <row r="77" spans="1:19">
      <c r="A77" s="308">
        <v>45793</v>
      </c>
      <c r="B77" s="315" t="s">
        <v>245</v>
      </c>
      <c r="C77" s="315" t="s">
        <v>246</v>
      </c>
      <c r="D77" s="315" t="s">
        <v>118</v>
      </c>
      <c r="E77" s="315" t="s">
        <v>250</v>
      </c>
      <c r="F77" s="315">
        <v>164.87</v>
      </c>
      <c r="G77" s="315" t="s">
        <v>120</v>
      </c>
      <c r="H77" s="309">
        <v>1200</v>
      </c>
      <c r="I77" s="309">
        <v>197844</v>
      </c>
      <c r="J77" s="309"/>
      <c r="K77" s="309"/>
      <c r="L77" s="315"/>
      <c r="M77" s="306"/>
      <c r="N77" s="306"/>
      <c r="O77" s="306"/>
      <c r="P77" s="306"/>
      <c r="Q77" s="307"/>
      <c r="R77" s="307"/>
      <c r="S77" s="307"/>
    </row>
    <row r="78" spans="1:19">
      <c r="A78" s="308">
        <v>45793</v>
      </c>
      <c r="B78" s="315" t="s">
        <v>245</v>
      </c>
      <c r="C78" s="315" t="s">
        <v>246</v>
      </c>
      <c r="D78" s="315" t="s">
        <v>118</v>
      </c>
      <c r="E78" s="315" t="s">
        <v>250</v>
      </c>
      <c r="F78" s="315">
        <v>164.88</v>
      </c>
      <c r="G78" s="315" t="s">
        <v>120</v>
      </c>
      <c r="H78" s="309">
        <v>1200</v>
      </c>
      <c r="I78" s="309">
        <v>197856</v>
      </c>
      <c r="J78" s="309"/>
      <c r="K78" s="309"/>
      <c r="L78" s="315"/>
      <c r="M78" s="306"/>
      <c r="N78" s="306"/>
      <c r="O78" s="306"/>
      <c r="P78" s="306"/>
      <c r="Q78" s="307"/>
      <c r="R78" s="307"/>
      <c r="S78" s="307"/>
    </row>
    <row r="79" spans="1:19">
      <c r="A79" s="308">
        <v>45793</v>
      </c>
      <c r="B79" s="315" t="s">
        <v>245</v>
      </c>
      <c r="C79" s="315" t="s">
        <v>246</v>
      </c>
      <c r="D79" s="315" t="s">
        <v>118</v>
      </c>
      <c r="E79" s="315" t="s">
        <v>250</v>
      </c>
      <c r="F79" s="315">
        <v>164.88</v>
      </c>
      <c r="G79" s="315" t="s">
        <v>120</v>
      </c>
      <c r="H79" s="309">
        <v>1200</v>
      </c>
      <c r="I79" s="309">
        <v>197856</v>
      </c>
      <c r="J79" s="309"/>
      <c r="K79" s="309"/>
      <c r="L79" s="315"/>
      <c r="M79" s="306"/>
      <c r="N79" s="306"/>
      <c r="O79" s="306"/>
      <c r="P79" s="306"/>
      <c r="Q79" s="307"/>
      <c r="R79" s="307"/>
      <c r="S79" s="307"/>
    </row>
    <row r="80" spans="1:19">
      <c r="A80" s="308">
        <v>45793</v>
      </c>
      <c r="B80" s="315" t="s">
        <v>245</v>
      </c>
      <c r="C80" s="315" t="s">
        <v>246</v>
      </c>
      <c r="D80" s="315" t="s">
        <v>118</v>
      </c>
      <c r="E80" s="315" t="s">
        <v>250</v>
      </c>
      <c r="F80" s="315">
        <v>164.88</v>
      </c>
      <c r="G80" s="315" t="s">
        <v>120</v>
      </c>
      <c r="H80" s="309">
        <v>1200</v>
      </c>
      <c r="I80" s="309">
        <v>197856</v>
      </c>
      <c r="J80" s="309"/>
      <c r="K80" s="309"/>
      <c r="L80" s="315"/>
      <c r="M80" s="306"/>
      <c r="N80" s="306"/>
      <c r="O80" s="306"/>
      <c r="P80" s="306"/>
      <c r="Q80" s="307"/>
      <c r="R80" s="307"/>
      <c r="S80" s="307"/>
    </row>
    <row r="81" spans="1:19">
      <c r="A81" s="308">
        <v>45793</v>
      </c>
      <c r="B81" s="315" t="s">
        <v>245</v>
      </c>
      <c r="C81" s="315" t="s">
        <v>246</v>
      </c>
      <c r="D81" s="315" t="s">
        <v>118</v>
      </c>
      <c r="E81" s="315" t="s">
        <v>250</v>
      </c>
      <c r="F81" s="315">
        <v>164.88</v>
      </c>
      <c r="G81" s="315" t="s">
        <v>120</v>
      </c>
      <c r="H81" s="309">
        <v>1200</v>
      </c>
      <c r="I81" s="309">
        <v>197856</v>
      </c>
      <c r="J81" s="309"/>
      <c r="K81" s="309"/>
      <c r="L81" s="315"/>
      <c r="M81" s="306"/>
      <c r="N81" s="306"/>
      <c r="O81" s="306"/>
      <c r="P81" s="306"/>
      <c r="Q81" s="307"/>
      <c r="R81" s="307"/>
      <c r="S81" s="307"/>
    </row>
    <row r="82" spans="1:19">
      <c r="A82" s="308">
        <v>45793</v>
      </c>
      <c r="B82" s="315" t="s">
        <v>245</v>
      </c>
      <c r="C82" s="315" t="s">
        <v>246</v>
      </c>
      <c r="D82" s="315" t="s">
        <v>118</v>
      </c>
      <c r="E82" s="315" t="s">
        <v>250</v>
      </c>
      <c r="F82" s="315">
        <v>165.43</v>
      </c>
      <c r="G82" s="315" t="s">
        <v>120</v>
      </c>
      <c r="H82" s="309">
        <v>1200</v>
      </c>
      <c r="I82" s="309">
        <v>198516</v>
      </c>
      <c r="J82" s="309"/>
      <c r="K82" s="309"/>
      <c r="L82" s="315"/>
      <c r="M82" s="306"/>
      <c r="N82" s="306"/>
      <c r="O82" s="306"/>
      <c r="P82" s="306"/>
      <c r="Q82" s="307"/>
      <c r="R82" s="307"/>
      <c r="S82" s="307"/>
    </row>
    <row r="83" spans="1:19">
      <c r="A83" s="308">
        <v>45793</v>
      </c>
      <c r="B83" s="315" t="s">
        <v>245</v>
      </c>
      <c r="C83" s="315" t="s">
        <v>246</v>
      </c>
      <c r="D83" s="315" t="s">
        <v>118</v>
      </c>
      <c r="E83" s="315" t="s">
        <v>119</v>
      </c>
      <c r="F83" s="315">
        <v>162.01</v>
      </c>
      <c r="G83" s="315" t="s">
        <v>120</v>
      </c>
      <c r="H83" s="309">
        <v>1000</v>
      </c>
      <c r="I83" s="309">
        <v>162010</v>
      </c>
      <c r="J83" s="309"/>
      <c r="K83" s="309"/>
      <c r="L83" s="315"/>
      <c r="M83" s="306"/>
      <c r="N83" s="306"/>
      <c r="O83" s="306"/>
      <c r="P83" s="306"/>
      <c r="Q83" s="307"/>
      <c r="R83" s="307"/>
      <c r="S83" s="307"/>
    </row>
    <row r="84" spans="1:19">
      <c r="A84" s="308">
        <v>45793</v>
      </c>
      <c r="B84" s="315" t="s">
        <v>245</v>
      </c>
      <c r="C84" s="315" t="s">
        <v>246</v>
      </c>
      <c r="D84" s="315" t="s">
        <v>118</v>
      </c>
      <c r="E84" s="315" t="s">
        <v>119</v>
      </c>
      <c r="F84" s="315">
        <v>162.02</v>
      </c>
      <c r="G84" s="315" t="s">
        <v>120</v>
      </c>
      <c r="H84" s="309">
        <v>1000</v>
      </c>
      <c r="I84" s="309">
        <v>162020</v>
      </c>
      <c r="J84" s="309"/>
      <c r="K84" s="309"/>
      <c r="L84" s="315"/>
      <c r="M84" s="306"/>
      <c r="N84" s="306"/>
      <c r="O84" s="306"/>
      <c r="P84" s="306"/>
      <c r="Q84" s="307"/>
      <c r="R84" s="307"/>
      <c r="S84" s="307"/>
    </row>
    <row r="85" spans="1:19">
      <c r="A85" s="308">
        <v>45793</v>
      </c>
      <c r="B85" s="315" t="s">
        <v>245</v>
      </c>
      <c r="C85" s="315" t="s">
        <v>246</v>
      </c>
      <c r="D85" s="315" t="s">
        <v>118</v>
      </c>
      <c r="E85" s="315" t="s">
        <v>119</v>
      </c>
      <c r="F85" s="315">
        <v>162.02</v>
      </c>
      <c r="G85" s="315" t="s">
        <v>120</v>
      </c>
      <c r="H85" s="309">
        <v>1000</v>
      </c>
      <c r="I85" s="309">
        <v>162020</v>
      </c>
      <c r="J85" s="309"/>
      <c r="K85" s="309"/>
      <c r="L85" s="315"/>
      <c r="M85" s="306"/>
      <c r="N85" s="306"/>
      <c r="O85" s="306"/>
      <c r="P85" s="306"/>
      <c r="Q85" s="307"/>
      <c r="R85" s="307"/>
      <c r="S85" s="307"/>
    </row>
    <row r="86" spans="1:19">
      <c r="A86" s="308">
        <v>45793</v>
      </c>
      <c r="B86" s="315" t="s">
        <v>245</v>
      </c>
      <c r="C86" s="315" t="s">
        <v>246</v>
      </c>
      <c r="D86" s="315" t="s">
        <v>118</v>
      </c>
      <c r="E86" s="315" t="s">
        <v>119</v>
      </c>
      <c r="F86" s="315">
        <v>162.02</v>
      </c>
      <c r="G86" s="315" t="s">
        <v>120</v>
      </c>
      <c r="H86" s="309">
        <v>1000</v>
      </c>
      <c r="I86" s="309">
        <v>162020</v>
      </c>
      <c r="J86" s="309"/>
      <c r="K86" s="309"/>
      <c r="L86" s="315"/>
      <c r="M86" s="306"/>
      <c r="N86" s="306"/>
      <c r="O86" s="306"/>
      <c r="P86" s="306"/>
      <c r="Q86" s="307"/>
      <c r="R86" s="307"/>
      <c r="S86" s="307"/>
    </row>
    <row r="87" spans="1:19">
      <c r="A87" s="308">
        <v>45793</v>
      </c>
      <c r="B87" s="315" t="s">
        <v>245</v>
      </c>
      <c r="C87" s="315" t="s">
        <v>246</v>
      </c>
      <c r="D87" s="315" t="s">
        <v>118</v>
      </c>
      <c r="E87" s="315" t="s">
        <v>119</v>
      </c>
      <c r="F87" s="315">
        <v>162.02</v>
      </c>
      <c r="G87" s="315" t="s">
        <v>120</v>
      </c>
      <c r="H87" s="309">
        <v>1000</v>
      </c>
      <c r="I87" s="309">
        <v>162020</v>
      </c>
      <c r="J87" s="309"/>
      <c r="K87" s="309"/>
      <c r="L87" s="315"/>
      <c r="M87" s="306"/>
      <c r="N87" s="306"/>
      <c r="O87" s="306"/>
      <c r="P87" s="306"/>
      <c r="Q87" s="307"/>
      <c r="R87" s="307"/>
      <c r="S87" s="307"/>
    </row>
    <row r="88" spans="1:19">
      <c r="A88" s="308">
        <v>45793</v>
      </c>
      <c r="B88" s="315" t="s">
        <v>245</v>
      </c>
      <c r="C88" s="315" t="s">
        <v>246</v>
      </c>
      <c r="D88" s="315" t="s">
        <v>118</v>
      </c>
      <c r="E88" s="315" t="s">
        <v>119</v>
      </c>
      <c r="F88" s="315">
        <v>162.56</v>
      </c>
      <c r="G88" s="315" t="s">
        <v>120</v>
      </c>
      <c r="H88" s="309">
        <v>1000</v>
      </c>
      <c r="I88" s="309">
        <v>162560</v>
      </c>
      <c r="J88" s="309"/>
      <c r="K88" s="309"/>
      <c r="L88" s="315"/>
      <c r="M88" s="306"/>
      <c r="N88" s="306"/>
      <c r="O88" s="306"/>
      <c r="P88" s="306"/>
      <c r="Q88" s="307"/>
      <c r="R88" s="307"/>
      <c r="S88" s="307"/>
    </row>
    <row r="89" spans="1:19">
      <c r="A89" s="308">
        <v>45783</v>
      </c>
      <c r="B89" s="315" t="s">
        <v>251</v>
      </c>
      <c r="C89" s="315" t="s">
        <v>81</v>
      </c>
      <c r="D89" s="315" t="s">
        <v>252</v>
      </c>
      <c r="E89" s="315">
        <v>7</v>
      </c>
      <c r="F89" s="315">
        <v>85.26</v>
      </c>
      <c r="G89" s="315" t="s">
        <v>151</v>
      </c>
      <c r="H89" s="309">
        <v>17395</v>
      </c>
      <c r="I89" s="309">
        <v>1483098</v>
      </c>
      <c r="J89" s="309" t="s">
        <v>253</v>
      </c>
      <c r="K89" s="309"/>
      <c r="L89" s="315"/>
      <c r="M89" s="306"/>
      <c r="N89" s="306"/>
      <c r="O89" s="306"/>
      <c r="P89" s="306"/>
      <c r="Q89" s="307"/>
      <c r="R89" s="307"/>
      <c r="S89" s="307"/>
    </row>
    <row r="90" spans="1:19">
      <c r="A90" s="308">
        <v>45749</v>
      </c>
      <c r="B90" s="315" t="s">
        <v>183</v>
      </c>
      <c r="C90" s="315" t="s">
        <v>254</v>
      </c>
      <c r="D90" s="315" t="s">
        <v>118</v>
      </c>
      <c r="E90" s="315" t="s">
        <v>255</v>
      </c>
      <c r="F90" s="315">
        <v>84.31</v>
      </c>
      <c r="G90" s="315" t="s">
        <v>120</v>
      </c>
      <c r="H90" s="309">
        <v>1610</v>
      </c>
      <c r="I90" s="309">
        <v>135739.1</v>
      </c>
      <c r="J90" s="309">
        <v>1368.5</v>
      </c>
      <c r="K90" s="309">
        <f>J90*F90</f>
        <v>115378.235</v>
      </c>
      <c r="L90" s="315"/>
      <c r="M90" s="306"/>
      <c r="N90" s="306"/>
      <c r="O90" s="306"/>
      <c r="P90" s="306"/>
      <c r="Q90" s="307"/>
      <c r="R90" s="307"/>
      <c r="S90" s="307"/>
    </row>
    <row r="91" spans="1:19">
      <c r="A91" s="308">
        <v>45749</v>
      </c>
      <c r="B91" s="315" t="s">
        <v>183</v>
      </c>
      <c r="C91" s="315" t="s">
        <v>256</v>
      </c>
      <c r="D91" s="315" t="s">
        <v>118</v>
      </c>
      <c r="E91" s="315" t="s">
        <v>255</v>
      </c>
      <c r="F91" s="315">
        <v>47.11</v>
      </c>
      <c r="G91" s="315" t="s">
        <v>120</v>
      </c>
      <c r="H91" s="309">
        <v>1610</v>
      </c>
      <c r="I91" s="309">
        <v>75847.1</v>
      </c>
      <c r="J91" s="309">
        <v>1368.5</v>
      </c>
      <c r="K91" s="309">
        <f>J91*F91</f>
        <v>64470.035</v>
      </c>
      <c r="L91" s="315"/>
      <c r="M91" s="306"/>
      <c r="N91" s="306"/>
      <c r="O91" s="306"/>
      <c r="P91" s="306"/>
      <c r="Q91" s="307"/>
      <c r="R91" s="307"/>
      <c r="S91" s="307"/>
    </row>
    <row r="92" spans="1:19">
      <c r="A92" s="308">
        <v>45749</v>
      </c>
      <c r="B92" s="315" t="s">
        <v>183</v>
      </c>
      <c r="C92" s="315" t="s">
        <v>257</v>
      </c>
      <c r="D92" s="315" t="s">
        <v>118</v>
      </c>
      <c r="E92" s="315" t="s">
        <v>255</v>
      </c>
      <c r="F92" s="315">
        <v>69</v>
      </c>
      <c r="G92" s="315" t="s">
        <v>120</v>
      </c>
      <c r="H92" s="309">
        <v>1610</v>
      </c>
      <c r="I92" s="309">
        <v>111090</v>
      </c>
      <c r="J92" s="309">
        <v>1368.5</v>
      </c>
      <c r="K92" s="309">
        <f>J92*F92</f>
        <v>94426.5</v>
      </c>
      <c r="L92" s="315"/>
      <c r="M92" s="306"/>
      <c r="N92" s="306"/>
      <c r="O92" s="306"/>
      <c r="P92" s="306"/>
      <c r="Q92" s="307"/>
      <c r="R92" s="307"/>
      <c r="S92" s="307"/>
    </row>
    <row r="93" spans="1:19">
      <c r="A93" s="308">
        <v>45749</v>
      </c>
      <c r="B93" s="315" t="s">
        <v>183</v>
      </c>
      <c r="C93" s="315" t="s">
        <v>258</v>
      </c>
      <c r="D93" s="315" t="s">
        <v>118</v>
      </c>
      <c r="E93" s="315" t="s">
        <v>259</v>
      </c>
      <c r="F93" s="315">
        <v>60.76</v>
      </c>
      <c r="G93" s="315" t="s">
        <v>120</v>
      </c>
      <c r="H93" s="309">
        <v>1610</v>
      </c>
      <c r="I93" s="309">
        <v>97823.6</v>
      </c>
      <c r="J93" s="309">
        <v>1368.5</v>
      </c>
      <c r="K93" s="309">
        <f>J93*F93</f>
        <v>83150.06</v>
      </c>
      <c r="L93" s="315"/>
      <c r="M93" s="306"/>
      <c r="N93" s="306"/>
      <c r="O93" s="306"/>
      <c r="P93" s="306"/>
      <c r="Q93" s="307"/>
      <c r="R93" s="307"/>
      <c r="S93" s="307"/>
    </row>
    <row r="94" spans="1:19">
      <c r="A94" s="308">
        <v>45735</v>
      </c>
      <c r="B94" s="315" t="s">
        <v>260</v>
      </c>
      <c r="C94" s="315" t="s">
        <v>261</v>
      </c>
      <c r="D94" s="315" t="s">
        <v>175</v>
      </c>
      <c r="E94" s="315" t="s">
        <v>262</v>
      </c>
      <c r="F94" s="315">
        <v>69.77</v>
      </c>
      <c r="G94" s="315" t="s">
        <v>120</v>
      </c>
      <c r="H94" s="309">
        <v>3878</v>
      </c>
      <c r="I94" s="309">
        <v>270568.1</v>
      </c>
      <c r="J94" s="309">
        <v>3490</v>
      </c>
      <c r="K94" s="309">
        <f>J94*F94</f>
        <v>243497.3</v>
      </c>
      <c r="L94" s="315"/>
      <c r="M94" s="306"/>
      <c r="N94" s="306"/>
      <c r="O94" s="306"/>
      <c r="P94" s="306"/>
      <c r="Q94" s="307"/>
      <c r="R94" s="307"/>
      <c r="S94" s="307"/>
    </row>
    <row r="95" spans="1:19">
      <c r="A95" s="308">
        <v>45728</v>
      </c>
      <c r="B95" s="315" t="s">
        <v>263</v>
      </c>
      <c r="C95" s="315" t="s">
        <v>264</v>
      </c>
      <c r="D95" s="315" t="s">
        <v>160</v>
      </c>
      <c r="E95" s="315" t="s">
        <v>265</v>
      </c>
      <c r="F95" s="315">
        <v>37.27</v>
      </c>
      <c r="G95" s="315" t="s">
        <v>120</v>
      </c>
      <c r="H95" s="315" t="s">
        <v>266</v>
      </c>
      <c r="I95" s="323">
        <v>122991</v>
      </c>
      <c r="J95" s="309">
        <v>3300</v>
      </c>
      <c r="K95" s="309">
        <v>122991</v>
      </c>
      <c r="L95" s="315" t="s">
        <v>267</v>
      </c>
      <c r="M95" s="306"/>
      <c r="N95" s="306"/>
      <c r="O95" s="306"/>
      <c r="P95" s="306"/>
      <c r="Q95" s="307"/>
      <c r="R95" s="307"/>
      <c r="S95" s="307"/>
    </row>
    <row r="96" spans="1:19">
      <c r="A96" s="308">
        <v>45728</v>
      </c>
      <c r="B96" s="315" t="s">
        <v>263</v>
      </c>
      <c r="C96" s="315" t="s">
        <v>268</v>
      </c>
      <c r="D96" s="315" t="s">
        <v>160</v>
      </c>
      <c r="E96" s="315" t="s">
        <v>265</v>
      </c>
      <c r="F96" s="315">
        <v>59.49</v>
      </c>
      <c r="G96" s="315" t="s">
        <v>120</v>
      </c>
      <c r="H96" s="315" t="s">
        <v>266</v>
      </c>
      <c r="I96" s="323">
        <v>196317</v>
      </c>
      <c r="J96" s="309">
        <v>3300</v>
      </c>
      <c r="K96" s="309">
        <v>196317</v>
      </c>
      <c r="L96" s="315"/>
      <c r="M96" s="306"/>
      <c r="N96" s="306"/>
      <c r="O96" s="306"/>
      <c r="P96" s="306"/>
      <c r="Q96" s="307"/>
      <c r="R96" s="307"/>
      <c r="S96" s="307"/>
    </row>
    <row r="97" spans="1:19">
      <c r="A97" s="308">
        <v>45728</v>
      </c>
      <c r="B97" s="315" t="s">
        <v>263</v>
      </c>
      <c r="C97" s="315" t="s">
        <v>269</v>
      </c>
      <c r="D97" s="315" t="s">
        <v>160</v>
      </c>
      <c r="E97" s="315" t="s">
        <v>265</v>
      </c>
      <c r="F97" s="315">
        <v>59.49</v>
      </c>
      <c r="G97" s="315" t="s">
        <v>120</v>
      </c>
      <c r="H97" s="315" t="s">
        <v>266</v>
      </c>
      <c r="I97" s="323">
        <v>196317</v>
      </c>
      <c r="J97" s="309">
        <v>3300</v>
      </c>
      <c r="K97" s="309">
        <v>196317</v>
      </c>
      <c r="L97" s="315"/>
      <c r="M97" s="306"/>
      <c r="N97" s="306"/>
      <c r="O97" s="306"/>
      <c r="P97" s="306"/>
      <c r="Q97" s="307"/>
      <c r="R97" s="307"/>
      <c r="S97" s="307"/>
    </row>
    <row r="98" spans="1:19">
      <c r="A98" s="308">
        <v>45728</v>
      </c>
      <c r="B98" s="315" t="s">
        <v>263</v>
      </c>
      <c r="C98" s="315" t="s">
        <v>270</v>
      </c>
      <c r="D98" s="315" t="s">
        <v>160</v>
      </c>
      <c r="E98" s="315" t="s">
        <v>265</v>
      </c>
      <c r="F98" s="315">
        <v>37.27</v>
      </c>
      <c r="G98" s="315" t="s">
        <v>120</v>
      </c>
      <c r="H98" s="315" t="s">
        <v>266</v>
      </c>
      <c r="I98" s="323">
        <v>122991</v>
      </c>
      <c r="J98" s="309">
        <v>3300</v>
      </c>
      <c r="K98" s="309">
        <v>122991</v>
      </c>
      <c r="L98" s="315"/>
      <c r="M98" s="306"/>
      <c r="N98" s="306"/>
      <c r="O98" s="306"/>
      <c r="P98" s="306"/>
      <c r="Q98" s="307"/>
      <c r="R98" s="307"/>
      <c r="S98" s="307"/>
    </row>
    <row r="99" spans="1:19">
      <c r="A99" s="308">
        <v>45728</v>
      </c>
      <c r="B99" s="315" t="s">
        <v>263</v>
      </c>
      <c r="C99" s="315" t="s">
        <v>271</v>
      </c>
      <c r="D99" s="315" t="s">
        <v>160</v>
      </c>
      <c r="E99" s="315" t="s">
        <v>265</v>
      </c>
      <c r="F99" s="315">
        <v>37.27</v>
      </c>
      <c r="G99" s="315" t="s">
        <v>120</v>
      </c>
      <c r="H99" s="315" t="s">
        <v>266</v>
      </c>
      <c r="I99" s="323">
        <v>122991</v>
      </c>
      <c r="J99" s="309">
        <v>3300</v>
      </c>
      <c r="K99" s="309">
        <v>122991</v>
      </c>
      <c r="L99" s="315"/>
      <c r="M99" s="306"/>
      <c r="N99" s="306"/>
      <c r="O99" s="306"/>
      <c r="P99" s="306"/>
      <c r="Q99" s="307"/>
      <c r="R99" s="307"/>
      <c r="S99" s="307"/>
    </row>
    <row r="100" spans="1:19">
      <c r="A100" s="308">
        <v>45728</v>
      </c>
      <c r="B100" s="315" t="s">
        <v>263</v>
      </c>
      <c r="C100" s="315" t="s">
        <v>272</v>
      </c>
      <c r="D100" s="315" t="s">
        <v>160</v>
      </c>
      <c r="E100" s="315" t="s">
        <v>265</v>
      </c>
      <c r="F100" s="315">
        <v>59.49</v>
      </c>
      <c r="G100" s="315" t="s">
        <v>120</v>
      </c>
      <c r="H100" s="315" t="s">
        <v>266</v>
      </c>
      <c r="I100" s="323">
        <v>196317</v>
      </c>
      <c r="J100" s="309">
        <v>3300</v>
      </c>
      <c r="K100" s="309">
        <v>196317</v>
      </c>
      <c r="L100" s="315"/>
      <c r="M100" s="306"/>
      <c r="N100" s="306"/>
      <c r="O100" s="306"/>
      <c r="P100" s="306"/>
      <c r="Q100" s="307"/>
      <c r="R100" s="307"/>
      <c r="S100" s="307"/>
    </row>
    <row r="101" spans="1:19">
      <c r="A101" s="308">
        <v>45728</v>
      </c>
      <c r="B101" s="315" t="s">
        <v>263</v>
      </c>
      <c r="C101" s="315" t="s">
        <v>273</v>
      </c>
      <c r="D101" s="315" t="s">
        <v>160</v>
      </c>
      <c r="E101" s="315" t="s">
        <v>265</v>
      </c>
      <c r="F101" s="315">
        <v>59.49</v>
      </c>
      <c r="G101" s="315" t="s">
        <v>120</v>
      </c>
      <c r="H101" s="315" t="s">
        <v>266</v>
      </c>
      <c r="I101" s="323">
        <v>196317</v>
      </c>
      <c r="J101" s="309">
        <v>3300</v>
      </c>
      <c r="K101" s="309">
        <v>196317</v>
      </c>
      <c r="L101" s="315"/>
      <c r="M101" s="306"/>
      <c r="N101" s="306"/>
      <c r="O101" s="306"/>
      <c r="P101" s="306"/>
      <c r="Q101" s="307"/>
      <c r="R101" s="307"/>
      <c r="S101" s="307"/>
    </row>
    <row r="102" spans="1:19">
      <c r="A102" s="308">
        <v>45728</v>
      </c>
      <c r="B102" s="315" t="s">
        <v>263</v>
      </c>
      <c r="C102" s="315" t="s">
        <v>274</v>
      </c>
      <c r="D102" s="315" t="s">
        <v>160</v>
      </c>
      <c r="E102" s="315" t="s">
        <v>265</v>
      </c>
      <c r="F102" s="315">
        <v>37.27</v>
      </c>
      <c r="G102" s="315" t="s">
        <v>120</v>
      </c>
      <c r="H102" s="315" t="s">
        <v>266</v>
      </c>
      <c r="I102" s="323">
        <v>122991</v>
      </c>
      <c r="J102" s="309">
        <v>3300</v>
      </c>
      <c r="K102" s="309">
        <v>122991</v>
      </c>
      <c r="L102" s="315"/>
      <c r="M102" s="306"/>
      <c r="N102" s="306"/>
      <c r="O102" s="306"/>
      <c r="P102" s="306"/>
      <c r="Q102" s="307"/>
      <c r="R102" s="307"/>
      <c r="S102" s="307"/>
    </row>
    <row r="103" spans="1:19">
      <c r="A103" s="308">
        <v>45728</v>
      </c>
      <c r="B103" s="315" t="s">
        <v>263</v>
      </c>
      <c r="C103" s="315" t="s">
        <v>275</v>
      </c>
      <c r="D103" s="315" t="s">
        <v>160</v>
      </c>
      <c r="E103" s="315" t="s">
        <v>265</v>
      </c>
      <c r="F103" s="315">
        <v>37.27</v>
      </c>
      <c r="G103" s="315" t="s">
        <v>120</v>
      </c>
      <c r="H103" s="315" t="s">
        <v>266</v>
      </c>
      <c r="I103" s="323">
        <v>122991</v>
      </c>
      <c r="J103" s="309">
        <v>3300</v>
      </c>
      <c r="K103" s="309">
        <v>122991</v>
      </c>
      <c r="L103" s="315"/>
      <c r="M103" s="306"/>
      <c r="N103" s="306"/>
      <c r="O103" s="306"/>
      <c r="P103" s="306"/>
      <c r="Q103" s="307"/>
      <c r="R103" s="307"/>
      <c r="S103" s="307"/>
    </row>
    <row r="104" spans="1:19">
      <c r="A104" s="308">
        <v>45728</v>
      </c>
      <c r="B104" s="315" t="s">
        <v>263</v>
      </c>
      <c r="C104" s="315" t="s">
        <v>276</v>
      </c>
      <c r="D104" s="315" t="s">
        <v>160</v>
      </c>
      <c r="E104" s="315" t="s">
        <v>265</v>
      </c>
      <c r="F104" s="315">
        <v>59.49</v>
      </c>
      <c r="G104" s="315" t="s">
        <v>120</v>
      </c>
      <c r="H104" s="315" t="s">
        <v>266</v>
      </c>
      <c r="I104" s="323">
        <v>196317</v>
      </c>
      <c r="J104" s="309">
        <v>3300</v>
      </c>
      <c r="K104" s="309">
        <v>196317</v>
      </c>
      <c r="L104" s="315"/>
      <c r="M104" s="306"/>
      <c r="N104" s="306"/>
      <c r="O104" s="306"/>
      <c r="P104" s="306"/>
      <c r="Q104" s="307"/>
      <c r="R104" s="307"/>
      <c r="S104" s="307"/>
    </row>
    <row r="105" spans="1:19">
      <c r="A105" s="308">
        <v>45728</v>
      </c>
      <c r="B105" s="315" t="s">
        <v>263</v>
      </c>
      <c r="C105" s="315" t="s">
        <v>277</v>
      </c>
      <c r="D105" s="315" t="s">
        <v>160</v>
      </c>
      <c r="E105" s="315" t="s">
        <v>265</v>
      </c>
      <c r="F105" s="315">
        <v>59.49</v>
      </c>
      <c r="G105" s="315" t="s">
        <v>120</v>
      </c>
      <c r="H105" s="315" t="s">
        <v>266</v>
      </c>
      <c r="I105" s="323">
        <v>196317</v>
      </c>
      <c r="J105" s="309">
        <v>3300</v>
      </c>
      <c r="K105" s="309">
        <v>196317</v>
      </c>
      <c r="L105" s="315"/>
      <c r="M105" s="306"/>
      <c r="N105" s="306"/>
      <c r="O105" s="306"/>
      <c r="P105" s="306"/>
      <c r="Q105" s="307"/>
      <c r="R105" s="307"/>
      <c r="S105" s="307"/>
    </row>
    <row r="106" spans="1:19">
      <c r="A106" s="308">
        <v>45728</v>
      </c>
      <c r="B106" s="315" t="s">
        <v>263</v>
      </c>
      <c r="C106" s="315" t="s">
        <v>278</v>
      </c>
      <c r="D106" s="315" t="s">
        <v>160</v>
      </c>
      <c r="E106" s="315" t="s">
        <v>265</v>
      </c>
      <c r="F106" s="315">
        <v>37.27</v>
      </c>
      <c r="G106" s="315" t="s">
        <v>120</v>
      </c>
      <c r="H106" s="315" t="s">
        <v>266</v>
      </c>
      <c r="I106" s="323">
        <v>122991</v>
      </c>
      <c r="J106" s="309">
        <v>3300</v>
      </c>
      <c r="K106" s="309">
        <v>122991</v>
      </c>
      <c r="L106" s="315"/>
      <c r="M106" s="306"/>
      <c r="N106" s="306"/>
      <c r="O106" s="306"/>
      <c r="P106" s="306"/>
      <c r="Q106" s="307"/>
      <c r="R106" s="307"/>
      <c r="S106" s="307"/>
    </row>
    <row r="107" spans="1:19">
      <c r="A107" s="308">
        <v>45728</v>
      </c>
      <c r="B107" s="315" t="s">
        <v>263</v>
      </c>
      <c r="C107" s="315" t="s">
        <v>279</v>
      </c>
      <c r="D107" s="315" t="s">
        <v>160</v>
      </c>
      <c r="E107" s="315" t="s">
        <v>265</v>
      </c>
      <c r="F107" s="315">
        <v>35.98</v>
      </c>
      <c r="G107" s="315" t="s">
        <v>120</v>
      </c>
      <c r="H107" s="315" t="s">
        <v>266</v>
      </c>
      <c r="I107" s="323">
        <v>118734</v>
      </c>
      <c r="J107" s="309">
        <v>3300</v>
      </c>
      <c r="K107" s="309">
        <v>118734</v>
      </c>
      <c r="L107" s="315"/>
      <c r="M107" s="306"/>
      <c r="N107" s="306"/>
      <c r="O107" s="306"/>
      <c r="P107" s="306"/>
      <c r="Q107" s="307"/>
      <c r="R107" s="307"/>
      <c r="S107" s="307"/>
    </row>
    <row r="108" spans="1:19">
      <c r="A108" s="308">
        <v>45728</v>
      </c>
      <c r="B108" s="315" t="s">
        <v>263</v>
      </c>
      <c r="C108" s="315" t="s">
        <v>280</v>
      </c>
      <c r="D108" s="315" t="s">
        <v>160</v>
      </c>
      <c r="E108" s="315" t="s">
        <v>265</v>
      </c>
      <c r="F108" s="315">
        <v>62.06</v>
      </c>
      <c r="G108" s="315" t="s">
        <v>120</v>
      </c>
      <c r="H108" s="315" t="s">
        <v>266</v>
      </c>
      <c r="I108" s="323">
        <v>204798</v>
      </c>
      <c r="J108" s="309">
        <v>3300</v>
      </c>
      <c r="K108" s="309">
        <v>204798</v>
      </c>
      <c r="L108" s="315"/>
      <c r="M108" s="306"/>
      <c r="N108" s="306"/>
      <c r="O108" s="306"/>
      <c r="P108" s="306"/>
      <c r="Q108" s="307"/>
      <c r="R108" s="307"/>
      <c r="S108" s="307"/>
    </row>
    <row r="109" spans="1:19">
      <c r="A109" s="308">
        <v>45728</v>
      </c>
      <c r="B109" s="315" t="s">
        <v>263</v>
      </c>
      <c r="C109" s="315" t="s">
        <v>281</v>
      </c>
      <c r="D109" s="315" t="s">
        <v>160</v>
      </c>
      <c r="E109" s="315" t="s">
        <v>265</v>
      </c>
      <c r="F109" s="315">
        <v>62.06</v>
      </c>
      <c r="G109" s="315" t="s">
        <v>120</v>
      </c>
      <c r="H109" s="315" t="s">
        <v>266</v>
      </c>
      <c r="I109" s="323">
        <v>204798</v>
      </c>
      <c r="J109" s="309">
        <v>3300</v>
      </c>
      <c r="K109" s="309">
        <v>204798</v>
      </c>
      <c r="L109" s="315"/>
      <c r="M109" s="306"/>
      <c r="N109" s="306"/>
      <c r="O109" s="306"/>
      <c r="P109" s="306"/>
      <c r="Q109" s="307"/>
      <c r="R109" s="307"/>
      <c r="S109" s="307"/>
    </row>
    <row r="110" spans="1:19">
      <c r="A110" s="308">
        <v>45728</v>
      </c>
      <c r="B110" s="315" t="s">
        <v>263</v>
      </c>
      <c r="C110" s="315" t="s">
        <v>282</v>
      </c>
      <c r="D110" s="315" t="s">
        <v>160</v>
      </c>
      <c r="E110" s="315" t="s">
        <v>265</v>
      </c>
      <c r="F110" s="315">
        <v>35.98</v>
      </c>
      <c r="G110" s="315" t="s">
        <v>120</v>
      </c>
      <c r="H110" s="315" t="s">
        <v>266</v>
      </c>
      <c r="I110" s="323">
        <v>118734</v>
      </c>
      <c r="J110" s="309">
        <v>3300</v>
      </c>
      <c r="K110" s="309">
        <v>118734</v>
      </c>
      <c r="L110" s="315"/>
      <c r="M110" s="306"/>
      <c r="N110" s="306"/>
      <c r="O110" s="306"/>
      <c r="P110" s="306"/>
      <c r="Q110" s="307"/>
      <c r="R110" s="307"/>
      <c r="S110" s="307"/>
    </row>
    <row r="111" spans="1:19">
      <c r="A111" s="308">
        <v>45728</v>
      </c>
      <c r="B111" s="315" t="s">
        <v>263</v>
      </c>
      <c r="C111" s="315" t="s">
        <v>283</v>
      </c>
      <c r="D111" s="315" t="s">
        <v>160</v>
      </c>
      <c r="E111" s="315" t="s">
        <v>265</v>
      </c>
      <c r="F111" s="315">
        <v>35.98</v>
      </c>
      <c r="G111" s="315" t="s">
        <v>120</v>
      </c>
      <c r="H111" s="315" t="s">
        <v>266</v>
      </c>
      <c r="I111" s="323">
        <v>118734</v>
      </c>
      <c r="J111" s="309">
        <v>3300</v>
      </c>
      <c r="K111" s="309">
        <v>118734</v>
      </c>
      <c r="L111" s="315"/>
      <c r="M111" s="306"/>
      <c r="N111" s="306"/>
      <c r="O111" s="306"/>
      <c r="P111" s="306"/>
      <c r="Q111" s="307"/>
      <c r="R111" s="307"/>
      <c r="S111" s="307"/>
    </row>
    <row r="112" spans="1:19">
      <c r="A112" s="308">
        <v>45728</v>
      </c>
      <c r="B112" s="315" t="s">
        <v>263</v>
      </c>
      <c r="C112" s="315" t="s">
        <v>284</v>
      </c>
      <c r="D112" s="315" t="s">
        <v>160</v>
      </c>
      <c r="E112" s="315" t="s">
        <v>265</v>
      </c>
      <c r="F112" s="315">
        <v>62.06</v>
      </c>
      <c r="G112" s="315" t="s">
        <v>120</v>
      </c>
      <c r="H112" s="315" t="s">
        <v>266</v>
      </c>
      <c r="I112" s="323">
        <v>204798</v>
      </c>
      <c r="J112" s="309">
        <v>3300</v>
      </c>
      <c r="K112" s="309">
        <v>204798</v>
      </c>
      <c r="L112" s="315"/>
      <c r="M112" s="306"/>
      <c r="N112" s="306"/>
      <c r="O112" s="306"/>
      <c r="P112" s="306"/>
      <c r="Q112" s="307"/>
      <c r="R112" s="307"/>
      <c r="S112" s="307"/>
    </row>
    <row r="113" spans="1:19">
      <c r="A113" s="308">
        <v>45728</v>
      </c>
      <c r="B113" s="315" t="s">
        <v>263</v>
      </c>
      <c r="C113" s="315" t="s">
        <v>285</v>
      </c>
      <c r="D113" s="315" t="s">
        <v>160</v>
      </c>
      <c r="E113" s="315" t="s">
        <v>265</v>
      </c>
      <c r="F113" s="315">
        <v>62.06</v>
      </c>
      <c r="G113" s="315" t="s">
        <v>120</v>
      </c>
      <c r="H113" s="315" t="s">
        <v>266</v>
      </c>
      <c r="I113" s="323">
        <v>204798</v>
      </c>
      <c r="J113" s="309">
        <v>3300</v>
      </c>
      <c r="K113" s="309">
        <v>204798</v>
      </c>
      <c r="L113" s="315"/>
      <c r="M113" s="306"/>
      <c r="N113" s="306"/>
      <c r="O113" s="306"/>
      <c r="P113" s="306"/>
      <c r="Q113" s="307"/>
      <c r="R113" s="307"/>
      <c r="S113" s="307"/>
    </row>
    <row r="114" spans="1:19">
      <c r="A114" s="308">
        <v>45728</v>
      </c>
      <c r="B114" s="315" t="s">
        <v>263</v>
      </c>
      <c r="C114" s="315" t="s">
        <v>286</v>
      </c>
      <c r="D114" s="315" t="s">
        <v>160</v>
      </c>
      <c r="E114" s="315" t="s">
        <v>265</v>
      </c>
      <c r="F114" s="315">
        <v>35.98</v>
      </c>
      <c r="G114" s="315" t="s">
        <v>120</v>
      </c>
      <c r="H114" s="315" t="s">
        <v>266</v>
      </c>
      <c r="I114" s="323">
        <v>118734</v>
      </c>
      <c r="J114" s="309">
        <v>3300</v>
      </c>
      <c r="K114" s="309">
        <v>118734</v>
      </c>
      <c r="L114" s="315"/>
      <c r="M114" s="306"/>
      <c r="N114" s="306"/>
      <c r="O114" s="306"/>
      <c r="P114" s="306"/>
      <c r="Q114" s="307"/>
      <c r="R114" s="307"/>
      <c r="S114" s="307"/>
    </row>
    <row r="115" spans="1:19">
      <c r="A115" s="308">
        <v>45728</v>
      </c>
      <c r="B115" s="315" t="s">
        <v>263</v>
      </c>
      <c r="C115" s="315" t="s">
        <v>287</v>
      </c>
      <c r="D115" s="315" t="s">
        <v>160</v>
      </c>
      <c r="E115" s="315" t="s">
        <v>265</v>
      </c>
      <c r="F115" s="315">
        <v>35.98</v>
      </c>
      <c r="G115" s="315" t="s">
        <v>120</v>
      </c>
      <c r="H115" s="315" t="s">
        <v>266</v>
      </c>
      <c r="I115" s="323">
        <v>118734</v>
      </c>
      <c r="J115" s="309">
        <v>3300</v>
      </c>
      <c r="K115" s="309">
        <v>118734</v>
      </c>
      <c r="L115" s="315"/>
      <c r="M115" s="306"/>
      <c r="N115" s="306"/>
      <c r="O115" s="306"/>
      <c r="P115" s="306"/>
      <c r="Q115" s="307"/>
      <c r="R115" s="307"/>
      <c r="S115" s="307"/>
    </row>
    <row r="116" spans="1:19">
      <c r="A116" s="308">
        <v>45728</v>
      </c>
      <c r="B116" s="315" t="s">
        <v>263</v>
      </c>
      <c r="C116" s="315" t="s">
        <v>288</v>
      </c>
      <c r="D116" s="315" t="s">
        <v>160</v>
      </c>
      <c r="E116" s="315" t="s">
        <v>265</v>
      </c>
      <c r="F116" s="315">
        <v>62.06</v>
      </c>
      <c r="G116" s="315" t="s">
        <v>120</v>
      </c>
      <c r="H116" s="315" t="s">
        <v>266</v>
      </c>
      <c r="I116" s="323">
        <v>204798</v>
      </c>
      <c r="J116" s="309">
        <v>3300</v>
      </c>
      <c r="K116" s="309">
        <v>204798</v>
      </c>
      <c r="L116" s="315"/>
      <c r="M116" s="306"/>
      <c r="N116" s="306"/>
      <c r="O116" s="306"/>
      <c r="P116" s="306"/>
      <c r="Q116" s="307"/>
      <c r="R116" s="307"/>
      <c r="S116" s="307"/>
    </row>
    <row r="117" spans="1:19">
      <c r="A117" s="308">
        <v>45728</v>
      </c>
      <c r="B117" s="315" t="s">
        <v>263</v>
      </c>
      <c r="C117" s="315" t="s">
        <v>289</v>
      </c>
      <c r="D117" s="315" t="s">
        <v>160</v>
      </c>
      <c r="E117" s="315" t="s">
        <v>265</v>
      </c>
      <c r="F117" s="315">
        <v>62.06</v>
      </c>
      <c r="G117" s="315" t="s">
        <v>120</v>
      </c>
      <c r="H117" s="315" t="s">
        <v>266</v>
      </c>
      <c r="I117" s="323">
        <v>204798</v>
      </c>
      <c r="J117" s="309">
        <v>3300</v>
      </c>
      <c r="K117" s="309">
        <v>204798</v>
      </c>
      <c r="L117" s="315"/>
      <c r="M117" s="306"/>
      <c r="N117" s="306"/>
      <c r="O117" s="306"/>
      <c r="P117" s="306"/>
      <c r="Q117" s="307"/>
      <c r="R117" s="307"/>
      <c r="S117" s="307"/>
    </row>
    <row r="118" spans="1:19">
      <c r="A118" s="308">
        <v>45728</v>
      </c>
      <c r="B118" s="315" t="s">
        <v>263</v>
      </c>
      <c r="C118" s="315" t="s">
        <v>290</v>
      </c>
      <c r="D118" s="315" t="s">
        <v>160</v>
      </c>
      <c r="E118" s="315" t="s">
        <v>265</v>
      </c>
      <c r="F118" s="315">
        <v>35.98</v>
      </c>
      <c r="G118" s="315" t="s">
        <v>120</v>
      </c>
      <c r="H118" s="315" t="s">
        <v>266</v>
      </c>
      <c r="I118" s="323">
        <v>118734</v>
      </c>
      <c r="J118" s="309">
        <v>3300</v>
      </c>
      <c r="K118" s="309">
        <v>118734</v>
      </c>
      <c r="L118" s="315"/>
      <c r="M118" s="306"/>
      <c r="N118" s="306"/>
      <c r="O118" s="306"/>
      <c r="P118" s="306"/>
      <c r="Q118" s="307"/>
      <c r="R118" s="307"/>
      <c r="S118" s="307"/>
    </row>
    <row r="119" spans="1:19">
      <c r="A119" s="308">
        <v>45728</v>
      </c>
      <c r="B119" s="315" t="s">
        <v>263</v>
      </c>
      <c r="C119" s="315" t="s">
        <v>291</v>
      </c>
      <c r="D119" s="315" t="s">
        <v>160</v>
      </c>
      <c r="E119" s="315" t="s">
        <v>265</v>
      </c>
      <c r="F119" s="315">
        <v>35.98</v>
      </c>
      <c r="G119" s="315" t="s">
        <v>120</v>
      </c>
      <c r="H119" s="315" t="s">
        <v>266</v>
      </c>
      <c r="I119" s="323">
        <v>118734</v>
      </c>
      <c r="J119" s="309">
        <v>3300</v>
      </c>
      <c r="K119" s="309">
        <v>118734</v>
      </c>
      <c r="L119" s="315"/>
      <c r="M119" s="306"/>
      <c r="N119" s="306"/>
      <c r="O119" s="306"/>
      <c r="P119" s="306"/>
      <c r="Q119" s="307"/>
      <c r="R119" s="307"/>
      <c r="S119" s="307"/>
    </row>
    <row r="120" spans="1:19">
      <c r="A120" s="308">
        <v>45728</v>
      </c>
      <c r="B120" s="315" t="s">
        <v>263</v>
      </c>
      <c r="C120" s="315" t="s">
        <v>292</v>
      </c>
      <c r="D120" s="315" t="s">
        <v>160</v>
      </c>
      <c r="E120" s="315" t="s">
        <v>265</v>
      </c>
      <c r="F120" s="315">
        <v>62.06</v>
      </c>
      <c r="G120" s="315" t="s">
        <v>120</v>
      </c>
      <c r="H120" s="315" t="s">
        <v>266</v>
      </c>
      <c r="I120" s="323">
        <v>204798</v>
      </c>
      <c r="J120" s="309">
        <v>3300</v>
      </c>
      <c r="K120" s="309">
        <v>204798</v>
      </c>
      <c r="L120" s="315"/>
      <c r="M120" s="306"/>
      <c r="N120" s="306"/>
      <c r="O120" s="306"/>
      <c r="P120" s="306"/>
      <c r="Q120" s="307"/>
      <c r="R120" s="307"/>
      <c r="S120" s="307"/>
    </row>
    <row r="121" spans="1:19">
      <c r="A121" s="308">
        <v>45728</v>
      </c>
      <c r="B121" s="315" t="s">
        <v>263</v>
      </c>
      <c r="C121" s="315" t="s">
        <v>293</v>
      </c>
      <c r="D121" s="315" t="s">
        <v>160</v>
      </c>
      <c r="E121" s="315" t="s">
        <v>265</v>
      </c>
      <c r="F121" s="315">
        <v>62.06</v>
      </c>
      <c r="G121" s="315" t="s">
        <v>120</v>
      </c>
      <c r="H121" s="315" t="s">
        <v>266</v>
      </c>
      <c r="I121" s="323">
        <v>204798</v>
      </c>
      <c r="J121" s="309">
        <v>3300</v>
      </c>
      <c r="K121" s="309">
        <v>204798</v>
      </c>
      <c r="L121" s="315"/>
      <c r="M121" s="306"/>
      <c r="N121" s="306"/>
      <c r="O121" s="306"/>
      <c r="P121" s="306"/>
      <c r="Q121" s="307"/>
      <c r="R121" s="307"/>
      <c r="S121" s="307"/>
    </row>
    <row r="122" spans="1:19">
      <c r="A122" s="308">
        <v>45728</v>
      </c>
      <c r="B122" s="315" t="s">
        <v>263</v>
      </c>
      <c r="C122" s="315" t="s">
        <v>294</v>
      </c>
      <c r="D122" s="315" t="s">
        <v>160</v>
      </c>
      <c r="E122" s="315" t="s">
        <v>265</v>
      </c>
      <c r="F122" s="315">
        <v>35.98</v>
      </c>
      <c r="G122" s="315" t="s">
        <v>120</v>
      </c>
      <c r="H122" s="315" t="s">
        <v>266</v>
      </c>
      <c r="I122" s="323">
        <v>118734</v>
      </c>
      <c r="J122" s="309">
        <v>3300</v>
      </c>
      <c r="K122" s="309">
        <v>118734</v>
      </c>
      <c r="L122" s="315"/>
      <c r="M122" s="306"/>
      <c r="N122" s="306"/>
      <c r="O122" s="306"/>
      <c r="P122" s="306"/>
      <c r="Q122" s="307"/>
      <c r="R122" s="307"/>
      <c r="S122" s="307"/>
    </row>
    <row r="123" spans="1:19">
      <c r="A123" s="308">
        <v>45713</v>
      </c>
      <c r="B123" s="315" t="s">
        <v>295</v>
      </c>
      <c r="C123" s="315" t="s">
        <v>296</v>
      </c>
      <c r="D123" s="315" t="s">
        <v>160</v>
      </c>
      <c r="E123" s="315" t="s">
        <v>297</v>
      </c>
      <c r="F123" s="315">
        <v>145.83</v>
      </c>
      <c r="G123" s="315" t="s">
        <v>120</v>
      </c>
      <c r="H123" s="309">
        <v>3400</v>
      </c>
      <c r="I123" s="309">
        <v>495822</v>
      </c>
      <c r="J123" s="309">
        <v>2890</v>
      </c>
      <c r="K123" s="309">
        <f t="shared" ref="K123:K129" si="0">J123*F123</f>
        <v>421448.7</v>
      </c>
      <c r="L123" s="315"/>
      <c r="M123" s="306"/>
      <c r="N123" s="306"/>
      <c r="O123" s="306"/>
      <c r="P123" s="306"/>
      <c r="Q123" s="307"/>
      <c r="R123" s="307"/>
      <c r="S123" s="307"/>
    </row>
    <row r="124" spans="1:19">
      <c r="A124" s="308">
        <v>45713</v>
      </c>
      <c r="B124" s="315" t="s">
        <v>295</v>
      </c>
      <c r="C124" s="315" t="s">
        <v>296</v>
      </c>
      <c r="D124" s="315" t="s">
        <v>160</v>
      </c>
      <c r="E124" s="315" t="s">
        <v>297</v>
      </c>
      <c r="F124" s="315">
        <v>142.84</v>
      </c>
      <c r="G124" s="315" t="s">
        <v>120</v>
      </c>
      <c r="H124" s="309">
        <v>3400</v>
      </c>
      <c r="I124" s="309">
        <v>485656</v>
      </c>
      <c r="J124" s="309">
        <v>2890</v>
      </c>
      <c r="K124" s="309">
        <f t="shared" si="0"/>
        <v>412807.6</v>
      </c>
      <c r="L124" s="315"/>
      <c r="M124" s="306"/>
      <c r="N124" s="306"/>
      <c r="O124" s="306"/>
      <c r="P124" s="306"/>
      <c r="Q124" s="307"/>
      <c r="R124" s="307"/>
      <c r="S124" s="307"/>
    </row>
    <row r="125" spans="1:19">
      <c r="A125" s="308">
        <v>45713</v>
      </c>
      <c r="B125" s="315" t="s">
        <v>295</v>
      </c>
      <c r="C125" s="315" t="s">
        <v>296</v>
      </c>
      <c r="D125" s="315" t="s">
        <v>160</v>
      </c>
      <c r="E125" s="315" t="s">
        <v>297</v>
      </c>
      <c r="F125" s="315">
        <v>142.84</v>
      </c>
      <c r="G125" s="315" t="s">
        <v>120</v>
      </c>
      <c r="H125" s="309">
        <v>3400</v>
      </c>
      <c r="I125" s="309">
        <v>485656</v>
      </c>
      <c r="J125" s="309">
        <v>2890</v>
      </c>
      <c r="K125" s="309">
        <f t="shared" si="0"/>
        <v>412807.6</v>
      </c>
      <c r="L125" s="315"/>
      <c r="M125" s="306"/>
      <c r="N125" s="306"/>
      <c r="O125" s="306"/>
      <c r="P125" s="306"/>
      <c r="Q125" s="307"/>
      <c r="R125" s="307"/>
      <c r="S125" s="307"/>
    </row>
    <row r="126" spans="1:19">
      <c r="A126" s="308">
        <v>45713</v>
      </c>
      <c r="B126" s="315" t="s">
        <v>295</v>
      </c>
      <c r="C126" s="315" t="s">
        <v>296</v>
      </c>
      <c r="D126" s="315" t="s">
        <v>160</v>
      </c>
      <c r="E126" s="315" t="s">
        <v>297</v>
      </c>
      <c r="F126" s="315">
        <v>145.23</v>
      </c>
      <c r="G126" s="315" t="s">
        <v>120</v>
      </c>
      <c r="H126" s="309">
        <v>3400</v>
      </c>
      <c r="I126" s="309">
        <v>493782</v>
      </c>
      <c r="J126" s="309">
        <v>2890</v>
      </c>
      <c r="K126" s="309">
        <f t="shared" si="0"/>
        <v>419714.7</v>
      </c>
      <c r="L126" s="315"/>
      <c r="M126" s="306"/>
      <c r="N126" s="306"/>
      <c r="O126" s="306"/>
      <c r="P126" s="306"/>
      <c r="Q126" s="307"/>
      <c r="R126" s="307"/>
      <c r="S126" s="307"/>
    </row>
    <row r="127" spans="1:19">
      <c r="A127" s="308">
        <v>45713</v>
      </c>
      <c r="B127" s="315" t="s">
        <v>295</v>
      </c>
      <c r="C127" s="315" t="s">
        <v>296</v>
      </c>
      <c r="D127" s="315" t="s">
        <v>160</v>
      </c>
      <c r="E127" s="315" t="s">
        <v>297</v>
      </c>
      <c r="F127" s="315">
        <v>147.8</v>
      </c>
      <c r="G127" s="315" t="s">
        <v>120</v>
      </c>
      <c r="H127" s="309">
        <v>3400</v>
      </c>
      <c r="I127" s="309">
        <v>502520</v>
      </c>
      <c r="J127" s="309">
        <v>2890</v>
      </c>
      <c r="K127" s="309">
        <f t="shared" si="0"/>
        <v>427142</v>
      </c>
      <c r="L127" s="315"/>
      <c r="M127" s="306"/>
      <c r="N127" s="306"/>
      <c r="O127" s="306"/>
      <c r="P127" s="306"/>
      <c r="Q127" s="307"/>
      <c r="R127" s="307"/>
      <c r="S127" s="307"/>
    </row>
    <row r="128" spans="1:19">
      <c r="A128" s="308">
        <v>45713</v>
      </c>
      <c r="B128" s="315" t="s">
        <v>295</v>
      </c>
      <c r="C128" s="315" t="s">
        <v>296</v>
      </c>
      <c r="D128" s="315" t="s">
        <v>160</v>
      </c>
      <c r="E128" s="315" t="s">
        <v>297</v>
      </c>
      <c r="F128" s="315">
        <v>144.18</v>
      </c>
      <c r="G128" s="315" t="s">
        <v>120</v>
      </c>
      <c r="H128" s="309">
        <v>3400</v>
      </c>
      <c r="I128" s="309">
        <v>490212</v>
      </c>
      <c r="J128" s="309">
        <v>2890</v>
      </c>
      <c r="K128" s="309">
        <f t="shared" si="0"/>
        <v>416680.2</v>
      </c>
      <c r="L128" s="315"/>
      <c r="M128" s="306"/>
      <c r="N128" s="306"/>
      <c r="O128" s="306"/>
      <c r="P128" s="306"/>
      <c r="Q128" s="307"/>
      <c r="R128" s="307"/>
      <c r="S128" s="307"/>
    </row>
    <row r="129" spans="1:19">
      <c r="A129" s="308">
        <v>45713</v>
      </c>
      <c r="B129" s="315" t="s">
        <v>295</v>
      </c>
      <c r="C129" s="315" t="s">
        <v>296</v>
      </c>
      <c r="D129" s="315" t="s">
        <v>160</v>
      </c>
      <c r="E129" s="315" t="s">
        <v>297</v>
      </c>
      <c r="F129" s="315">
        <v>126.28</v>
      </c>
      <c r="G129" s="315" t="s">
        <v>120</v>
      </c>
      <c r="H129" s="309">
        <v>3400</v>
      </c>
      <c r="I129" s="309">
        <v>429352</v>
      </c>
      <c r="J129" s="309">
        <v>2890</v>
      </c>
      <c r="K129" s="309">
        <f t="shared" si="0"/>
        <v>364949.2</v>
      </c>
      <c r="L129" s="315"/>
      <c r="M129" s="306"/>
      <c r="N129" s="306"/>
      <c r="O129" s="306"/>
      <c r="P129" s="306"/>
      <c r="Q129" s="307"/>
      <c r="R129" s="307"/>
      <c r="S129" s="307"/>
    </row>
    <row r="130" spans="1:19">
      <c r="A130" s="324"/>
      <c r="B130" s="315"/>
      <c r="C130" s="315"/>
      <c r="D130" s="315"/>
      <c r="E130" s="315"/>
      <c r="F130" s="315"/>
      <c r="G130" s="315"/>
      <c r="H130" s="315"/>
      <c r="I130" s="309"/>
      <c r="J130" s="315"/>
      <c r="K130" s="309"/>
      <c r="L130" s="315"/>
      <c r="M130" s="306"/>
      <c r="N130" s="306"/>
      <c r="O130" s="306"/>
      <c r="P130" s="306"/>
      <c r="Q130" s="307"/>
      <c r="R130" s="307"/>
      <c r="S130" s="307"/>
    </row>
    <row r="131" spans="1:19">
      <c r="A131" s="324" t="s">
        <v>298</v>
      </c>
      <c r="B131" s="315"/>
      <c r="C131" s="315"/>
      <c r="D131" s="315"/>
      <c r="E131" s="315"/>
      <c r="F131" s="315"/>
      <c r="G131" s="315"/>
      <c r="H131" s="315"/>
      <c r="I131" s="309"/>
      <c r="J131" s="315"/>
      <c r="K131" s="309"/>
      <c r="L131" s="315"/>
      <c r="M131" s="306"/>
      <c r="N131" s="306"/>
      <c r="O131" s="306"/>
      <c r="P131" s="306"/>
      <c r="Q131" s="307"/>
      <c r="R131" s="307"/>
      <c r="S131" s="307"/>
    </row>
    <row r="132" spans="1:19">
      <c r="A132" s="308">
        <v>45618</v>
      </c>
      <c r="B132" s="317" t="s">
        <v>299</v>
      </c>
      <c r="C132" s="317" t="s">
        <v>300</v>
      </c>
      <c r="D132" s="317" t="s">
        <v>118</v>
      </c>
      <c r="E132" s="317" t="s">
        <v>301</v>
      </c>
      <c r="F132" s="317">
        <v>89.65</v>
      </c>
      <c r="G132" s="317" t="s">
        <v>120</v>
      </c>
      <c r="H132" s="317">
        <v>1978</v>
      </c>
      <c r="I132" s="315">
        <f>H132*F132</f>
        <v>177327.7</v>
      </c>
      <c r="J132" s="315"/>
      <c r="K132" s="315"/>
      <c r="L132" s="315"/>
      <c r="M132" s="306"/>
      <c r="N132" s="306"/>
      <c r="O132" s="306"/>
      <c r="P132" s="306"/>
      <c r="Q132" s="307"/>
      <c r="R132" s="307"/>
      <c r="S132" s="307"/>
    </row>
    <row r="133" spans="1:19">
      <c r="A133" s="308">
        <v>45618</v>
      </c>
      <c r="B133" s="317" t="s">
        <v>302</v>
      </c>
      <c r="C133" s="315" t="s">
        <v>303</v>
      </c>
      <c r="D133" s="317" t="s">
        <v>118</v>
      </c>
      <c r="E133" s="317" t="s">
        <v>304</v>
      </c>
      <c r="F133" s="315">
        <v>89.31</v>
      </c>
      <c r="G133" s="317" t="s">
        <v>120</v>
      </c>
      <c r="H133" s="317">
        <v>1893</v>
      </c>
      <c r="I133" s="315">
        <f>H133*F133</f>
        <v>169063.83</v>
      </c>
      <c r="J133" s="315"/>
      <c r="K133" s="315"/>
      <c r="L133" s="325"/>
      <c r="M133" s="326"/>
      <c r="N133" s="326"/>
      <c r="O133" s="326"/>
      <c r="P133" s="326"/>
      <c r="Q133" s="307"/>
      <c r="R133" s="307"/>
      <c r="S133" s="307"/>
    </row>
    <row r="134" ht="28.8" spans="1:19">
      <c r="A134" s="308">
        <v>45618</v>
      </c>
      <c r="B134" s="317" t="s">
        <v>305</v>
      </c>
      <c r="C134" s="317" t="s">
        <v>306</v>
      </c>
      <c r="D134" s="317" t="s">
        <v>233</v>
      </c>
      <c r="E134" s="317" t="s">
        <v>307</v>
      </c>
      <c r="F134" s="317">
        <v>23.21</v>
      </c>
      <c r="G134" s="317" t="s">
        <v>233</v>
      </c>
      <c r="H134" s="317"/>
      <c r="I134" s="317">
        <v>18809</v>
      </c>
      <c r="J134" s="315"/>
      <c r="K134" s="315"/>
      <c r="L134" s="315"/>
      <c r="M134" s="326"/>
      <c r="N134" s="326"/>
      <c r="O134" s="326"/>
      <c r="P134" s="326"/>
      <c r="Q134" s="307"/>
      <c r="R134" s="307"/>
      <c r="S134" s="307"/>
    </row>
    <row r="135" ht="28.8" spans="1:19">
      <c r="A135" s="308">
        <v>45622</v>
      </c>
      <c r="B135" s="317" t="s">
        <v>148</v>
      </c>
      <c r="C135" s="317" t="s">
        <v>308</v>
      </c>
      <c r="D135" s="317" t="s">
        <v>309</v>
      </c>
      <c r="E135" s="317" t="s">
        <v>310</v>
      </c>
      <c r="F135" s="317">
        <v>73.86</v>
      </c>
      <c r="G135" s="317" t="s">
        <v>151</v>
      </c>
      <c r="H135" s="315">
        <v>7392</v>
      </c>
      <c r="I135" s="317">
        <f t="shared" ref="I135:I150" si="1">H135*F135</f>
        <v>545973.12</v>
      </c>
      <c r="J135" s="315"/>
      <c r="K135" s="315"/>
      <c r="L135" s="315"/>
      <c r="M135" s="326"/>
      <c r="N135" s="326"/>
      <c r="O135" s="326"/>
      <c r="P135" s="326"/>
      <c r="Q135" s="307"/>
      <c r="R135" s="307"/>
      <c r="S135" s="307"/>
    </row>
    <row r="136" ht="28.8" spans="1:19">
      <c r="A136" s="308">
        <v>45622</v>
      </c>
      <c r="B136" s="317" t="s">
        <v>148</v>
      </c>
      <c r="C136" s="317" t="s">
        <v>311</v>
      </c>
      <c r="D136" s="317" t="s">
        <v>204</v>
      </c>
      <c r="E136" s="317" t="s">
        <v>312</v>
      </c>
      <c r="F136" s="317">
        <v>309.07</v>
      </c>
      <c r="G136" s="317" t="s">
        <v>120</v>
      </c>
      <c r="H136" s="315">
        <v>9681</v>
      </c>
      <c r="I136" s="317">
        <f t="shared" si="1"/>
        <v>2992106.67</v>
      </c>
      <c r="J136" s="315"/>
      <c r="K136" s="315"/>
      <c r="L136" s="315"/>
      <c r="M136" s="326"/>
      <c r="N136" s="326"/>
      <c r="O136" s="326"/>
      <c r="P136" s="326"/>
      <c r="Q136" s="307"/>
      <c r="R136" s="307"/>
      <c r="S136" s="307"/>
    </row>
    <row r="137" ht="28.8" spans="1:19">
      <c r="A137" s="308">
        <v>45622</v>
      </c>
      <c r="B137" s="317" t="s">
        <v>148</v>
      </c>
      <c r="C137" s="317" t="s">
        <v>313</v>
      </c>
      <c r="D137" s="317" t="s">
        <v>204</v>
      </c>
      <c r="E137" s="317" t="s">
        <v>312</v>
      </c>
      <c r="F137" s="317">
        <v>990.93</v>
      </c>
      <c r="G137" s="317" t="s">
        <v>120</v>
      </c>
      <c r="H137" s="315">
        <v>9659</v>
      </c>
      <c r="I137" s="317">
        <f t="shared" si="1"/>
        <v>9571392.87</v>
      </c>
      <c r="J137" s="315"/>
      <c r="K137" s="315"/>
      <c r="L137" s="315"/>
      <c r="M137" s="326"/>
      <c r="N137" s="326"/>
      <c r="O137" s="326"/>
      <c r="P137" s="326"/>
      <c r="Q137" s="307"/>
      <c r="R137" s="307"/>
      <c r="S137" s="307"/>
    </row>
    <row r="138" ht="28.8" spans="1:19">
      <c r="A138" s="308">
        <v>45622</v>
      </c>
      <c r="B138" s="317" t="s">
        <v>148</v>
      </c>
      <c r="C138" s="317" t="s">
        <v>314</v>
      </c>
      <c r="D138" s="317" t="s">
        <v>309</v>
      </c>
      <c r="E138" s="317" t="s">
        <v>315</v>
      </c>
      <c r="F138" s="317">
        <v>794.88</v>
      </c>
      <c r="G138" s="317" t="s">
        <v>151</v>
      </c>
      <c r="H138" s="315">
        <v>6919</v>
      </c>
      <c r="I138" s="317">
        <f t="shared" si="1"/>
        <v>5499774.72</v>
      </c>
      <c r="J138" s="315"/>
      <c r="K138" s="315"/>
      <c r="L138" s="315"/>
      <c r="M138" s="326"/>
      <c r="N138" s="326"/>
      <c r="O138" s="326"/>
      <c r="P138" s="326"/>
      <c r="Q138" s="307"/>
      <c r="R138" s="307"/>
      <c r="S138" s="307"/>
    </row>
    <row r="139" ht="28.8" spans="1:19">
      <c r="A139" s="308">
        <v>45622</v>
      </c>
      <c r="B139" s="317" t="s">
        <v>148</v>
      </c>
      <c r="C139" s="317" t="s">
        <v>316</v>
      </c>
      <c r="D139" s="317" t="s">
        <v>317</v>
      </c>
      <c r="E139" s="317" t="s">
        <v>318</v>
      </c>
      <c r="F139" s="317">
        <v>26.53</v>
      </c>
      <c r="G139" s="317" t="s">
        <v>120</v>
      </c>
      <c r="H139" s="315">
        <v>7538</v>
      </c>
      <c r="I139" s="317">
        <f t="shared" si="1"/>
        <v>199983.14</v>
      </c>
      <c r="J139" s="315"/>
      <c r="K139" s="315"/>
      <c r="L139" s="315"/>
      <c r="M139" s="326"/>
      <c r="N139" s="326"/>
      <c r="O139" s="326"/>
      <c r="P139" s="326"/>
      <c r="Q139" s="307"/>
      <c r="R139" s="307"/>
      <c r="S139" s="307"/>
    </row>
    <row r="140" ht="28.8" spans="1:19">
      <c r="A140" s="308">
        <v>45622</v>
      </c>
      <c r="B140" s="317" t="s">
        <v>148</v>
      </c>
      <c r="C140" s="317" t="s">
        <v>319</v>
      </c>
      <c r="D140" s="315" t="s">
        <v>118</v>
      </c>
      <c r="E140" s="315" t="s">
        <v>320</v>
      </c>
      <c r="F140" s="317">
        <v>917.03</v>
      </c>
      <c r="G140" s="315" t="s">
        <v>120</v>
      </c>
      <c r="H140" s="315">
        <v>67890</v>
      </c>
      <c r="I140" s="317">
        <f t="shared" si="1"/>
        <v>62257166.7</v>
      </c>
      <c r="J140" s="325"/>
      <c r="K140" s="327"/>
      <c r="L140" s="325"/>
      <c r="M140" s="326"/>
      <c r="N140" s="326"/>
      <c r="O140" s="326"/>
      <c r="P140" s="326"/>
      <c r="Q140" s="307"/>
      <c r="R140" s="307"/>
      <c r="S140" s="307"/>
    </row>
    <row r="141" ht="28.8" spans="1:19">
      <c r="A141" s="308">
        <v>45622</v>
      </c>
      <c r="B141" s="317" t="s">
        <v>148</v>
      </c>
      <c r="C141" s="317" t="s">
        <v>321</v>
      </c>
      <c r="D141" s="315" t="s">
        <v>118</v>
      </c>
      <c r="E141" s="315" t="s">
        <v>322</v>
      </c>
      <c r="F141" s="317">
        <v>817.4</v>
      </c>
      <c r="G141" s="315" t="s">
        <v>120</v>
      </c>
      <c r="H141" s="315">
        <v>4893</v>
      </c>
      <c r="I141" s="317">
        <f t="shared" si="1"/>
        <v>3999538.2</v>
      </c>
      <c r="J141" s="325"/>
      <c r="K141" s="327"/>
      <c r="L141" s="325"/>
      <c r="M141" s="326"/>
      <c r="N141" s="326"/>
      <c r="O141" s="326"/>
      <c r="P141" s="326"/>
      <c r="Q141" s="307"/>
      <c r="R141" s="307"/>
      <c r="S141" s="307"/>
    </row>
    <row r="142" ht="28.8" spans="1:19">
      <c r="A142" s="308">
        <v>45622</v>
      </c>
      <c r="B142" s="317" t="s">
        <v>148</v>
      </c>
      <c r="C142" s="317" t="s">
        <v>323</v>
      </c>
      <c r="D142" s="315" t="s">
        <v>118</v>
      </c>
      <c r="E142" s="315" t="s">
        <v>312</v>
      </c>
      <c r="F142" s="317">
        <v>215.31</v>
      </c>
      <c r="G142" s="315" t="s">
        <v>120</v>
      </c>
      <c r="H142" s="315">
        <v>6117</v>
      </c>
      <c r="I142" s="317">
        <f t="shared" si="1"/>
        <v>1317051.27</v>
      </c>
      <c r="J142" s="325"/>
      <c r="K142" s="327"/>
      <c r="L142" s="325"/>
      <c r="M142" s="326"/>
      <c r="N142" s="326"/>
      <c r="O142" s="326"/>
      <c r="P142" s="326"/>
      <c r="Q142" s="307"/>
      <c r="R142" s="307"/>
      <c r="S142" s="307"/>
    </row>
    <row r="143" ht="28.8" spans="1:19">
      <c r="A143" s="308">
        <v>45622</v>
      </c>
      <c r="B143" s="317" t="s">
        <v>148</v>
      </c>
      <c r="C143" s="317" t="s">
        <v>324</v>
      </c>
      <c r="D143" s="315" t="s">
        <v>118</v>
      </c>
      <c r="E143" s="315" t="s">
        <v>325</v>
      </c>
      <c r="F143" s="317">
        <v>669.99</v>
      </c>
      <c r="G143" s="315" t="s">
        <v>151</v>
      </c>
      <c r="H143" s="315">
        <v>7423</v>
      </c>
      <c r="I143" s="317">
        <f t="shared" si="1"/>
        <v>4973335.77</v>
      </c>
      <c r="J143" s="325"/>
      <c r="K143" s="327"/>
      <c r="L143" s="325"/>
      <c r="M143" s="326"/>
      <c r="N143" s="326"/>
      <c r="O143" s="326"/>
      <c r="P143" s="326"/>
      <c r="Q143" s="307"/>
      <c r="R143" s="307"/>
      <c r="S143" s="307"/>
    </row>
    <row r="144" ht="28.8" spans="1:19">
      <c r="A144" s="308">
        <v>45622</v>
      </c>
      <c r="B144" s="317" t="s">
        <v>148</v>
      </c>
      <c r="C144" s="317" t="s">
        <v>326</v>
      </c>
      <c r="D144" s="315" t="s">
        <v>118</v>
      </c>
      <c r="E144" s="315" t="s">
        <v>250</v>
      </c>
      <c r="F144" s="317">
        <v>142.81</v>
      </c>
      <c r="G144" s="315" t="s">
        <v>120</v>
      </c>
      <c r="H144" s="315">
        <v>6230</v>
      </c>
      <c r="I144" s="317">
        <f t="shared" si="1"/>
        <v>889706.3</v>
      </c>
      <c r="J144" s="325"/>
      <c r="K144" s="327"/>
      <c r="L144" s="325"/>
      <c r="M144" s="326"/>
      <c r="N144" s="326"/>
      <c r="O144" s="326"/>
      <c r="P144" s="326"/>
      <c r="Q144" s="307"/>
      <c r="R144" s="307"/>
      <c r="S144" s="307"/>
    </row>
    <row r="145" ht="28.8" spans="1:19">
      <c r="A145" s="308">
        <v>45622</v>
      </c>
      <c r="B145" s="317" t="s">
        <v>148</v>
      </c>
      <c r="C145" s="317" t="s">
        <v>327</v>
      </c>
      <c r="D145" s="315" t="s">
        <v>118</v>
      </c>
      <c r="E145" s="315" t="s">
        <v>119</v>
      </c>
      <c r="F145" s="317">
        <v>150.84</v>
      </c>
      <c r="G145" s="315" t="s">
        <v>120</v>
      </c>
      <c r="H145" s="315">
        <v>6230</v>
      </c>
      <c r="I145" s="317">
        <f t="shared" si="1"/>
        <v>939733.2</v>
      </c>
      <c r="J145" s="325"/>
      <c r="K145" s="327"/>
      <c r="L145" s="325"/>
      <c r="M145" s="326"/>
      <c r="N145" s="326"/>
      <c r="O145" s="326"/>
      <c r="P145" s="326"/>
      <c r="Q145" s="307"/>
      <c r="R145" s="307"/>
      <c r="S145" s="307"/>
    </row>
    <row r="146" ht="28.8" spans="1:19">
      <c r="A146" s="308">
        <v>45622</v>
      </c>
      <c r="B146" s="317" t="s">
        <v>148</v>
      </c>
      <c r="C146" s="317" t="s">
        <v>328</v>
      </c>
      <c r="D146" s="315" t="s">
        <v>118</v>
      </c>
      <c r="E146" s="315" t="s">
        <v>329</v>
      </c>
      <c r="F146" s="317">
        <v>217.89</v>
      </c>
      <c r="G146" s="315" t="s">
        <v>120</v>
      </c>
      <c r="H146" s="315">
        <v>5966</v>
      </c>
      <c r="I146" s="317">
        <f t="shared" si="1"/>
        <v>1299931.74</v>
      </c>
      <c r="J146" s="325"/>
      <c r="K146" s="327"/>
      <c r="L146" s="325"/>
      <c r="M146" s="326"/>
      <c r="N146" s="326"/>
      <c r="O146" s="326"/>
      <c r="P146" s="326"/>
      <c r="Q146" s="307"/>
      <c r="R146" s="307"/>
      <c r="S146" s="307"/>
    </row>
    <row r="147" ht="28.8" spans="1:19">
      <c r="A147" s="308">
        <v>45622</v>
      </c>
      <c r="B147" s="317" t="s">
        <v>148</v>
      </c>
      <c r="C147" s="317" t="s">
        <v>330</v>
      </c>
      <c r="D147" s="315" t="s">
        <v>118</v>
      </c>
      <c r="E147" s="315" t="s">
        <v>329</v>
      </c>
      <c r="F147" s="317">
        <v>199.53</v>
      </c>
      <c r="G147" s="315" t="s">
        <v>120</v>
      </c>
      <c r="H147" s="315">
        <v>5964</v>
      </c>
      <c r="I147" s="317">
        <f t="shared" si="1"/>
        <v>1189996.92</v>
      </c>
      <c r="J147" s="325"/>
      <c r="K147" s="327"/>
      <c r="L147" s="325"/>
      <c r="M147" s="326"/>
      <c r="N147" s="326"/>
      <c r="O147" s="326"/>
      <c r="P147" s="326"/>
      <c r="Q147" s="307"/>
      <c r="R147" s="307"/>
      <c r="S147" s="307"/>
    </row>
    <row r="148" ht="28.8" spans="1:19">
      <c r="A148" s="308">
        <v>45622</v>
      </c>
      <c r="B148" s="317" t="s">
        <v>148</v>
      </c>
      <c r="C148" s="317" t="s">
        <v>331</v>
      </c>
      <c r="D148" s="315" t="s">
        <v>118</v>
      </c>
      <c r="E148" s="315" t="s">
        <v>332</v>
      </c>
      <c r="F148" s="317">
        <v>158</v>
      </c>
      <c r="G148" s="315" t="s">
        <v>120</v>
      </c>
      <c r="H148" s="315">
        <v>6741</v>
      </c>
      <c r="I148" s="317">
        <f t="shared" si="1"/>
        <v>1065078</v>
      </c>
      <c r="J148" s="325"/>
      <c r="K148" s="327"/>
      <c r="L148" s="325"/>
      <c r="M148" s="326"/>
      <c r="N148" s="326"/>
      <c r="O148" s="326"/>
      <c r="P148" s="326"/>
      <c r="Q148" s="307"/>
      <c r="R148" s="307"/>
      <c r="S148" s="307"/>
    </row>
    <row r="149" spans="1:19">
      <c r="A149" s="308">
        <v>45996</v>
      </c>
      <c r="B149" s="315" t="s">
        <v>333</v>
      </c>
      <c r="C149" s="315" t="s">
        <v>334</v>
      </c>
      <c r="D149" s="315" t="s">
        <v>118</v>
      </c>
      <c r="E149" s="315" t="s">
        <v>335</v>
      </c>
      <c r="F149" s="315">
        <v>100.11</v>
      </c>
      <c r="G149" s="315" t="s">
        <v>151</v>
      </c>
      <c r="H149" s="315">
        <v>4723</v>
      </c>
      <c r="I149" s="317">
        <f t="shared" si="1"/>
        <v>472819.53</v>
      </c>
      <c r="J149" s="315">
        <v>4014</v>
      </c>
      <c r="K149" s="315">
        <f>J149*F149</f>
        <v>401841.54</v>
      </c>
      <c r="L149" s="325"/>
      <c r="M149" s="326"/>
      <c r="N149" s="326"/>
      <c r="O149" s="326"/>
      <c r="P149" s="326"/>
      <c r="Q149" s="307"/>
      <c r="R149" s="307"/>
      <c r="S149" s="307"/>
    </row>
    <row r="150" spans="1:19">
      <c r="A150" s="308">
        <v>45996</v>
      </c>
      <c r="B150" s="315" t="s">
        <v>333</v>
      </c>
      <c r="C150" s="315" t="s">
        <v>334</v>
      </c>
      <c r="D150" s="315" t="s">
        <v>118</v>
      </c>
      <c r="E150" s="315" t="s">
        <v>336</v>
      </c>
      <c r="F150" s="315">
        <v>100.11</v>
      </c>
      <c r="G150" s="315" t="s">
        <v>151</v>
      </c>
      <c r="H150" s="315">
        <v>4723</v>
      </c>
      <c r="I150" s="317">
        <f t="shared" si="1"/>
        <v>472819.53</v>
      </c>
      <c r="J150" s="315">
        <v>4014</v>
      </c>
      <c r="K150" s="315">
        <f>J150*F150</f>
        <v>401841.54</v>
      </c>
      <c r="L150" s="325"/>
      <c r="M150" s="326"/>
      <c r="N150" s="326"/>
      <c r="O150" s="326"/>
      <c r="P150" s="326"/>
      <c r="Q150" s="307"/>
      <c r="R150" s="307"/>
      <c r="S150" s="307"/>
    </row>
    <row r="151" spans="1:19">
      <c r="A151" s="308">
        <v>46004</v>
      </c>
      <c r="B151" s="315" t="s">
        <v>337</v>
      </c>
      <c r="C151" s="315" t="s">
        <v>338</v>
      </c>
      <c r="D151" s="315" t="s">
        <v>252</v>
      </c>
      <c r="E151" s="315" t="s">
        <v>339</v>
      </c>
      <c r="F151" s="315" t="s">
        <v>340</v>
      </c>
      <c r="G151" s="315" t="s">
        <v>196</v>
      </c>
      <c r="H151" s="315">
        <v>34782</v>
      </c>
      <c r="I151" s="327"/>
      <c r="J151" s="325"/>
      <c r="K151" s="327"/>
      <c r="L151" s="325"/>
      <c r="M151" s="326"/>
      <c r="N151" s="326"/>
      <c r="O151" s="326"/>
      <c r="P151" s="326"/>
      <c r="Q151" s="307"/>
      <c r="R151" s="307"/>
      <c r="S151" s="307"/>
    </row>
    <row r="152" ht="16.75" customHeight="1" spans="1:19">
      <c r="A152" s="308">
        <v>46004</v>
      </c>
      <c r="B152" s="315" t="s">
        <v>337</v>
      </c>
      <c r="C152" s="315" t="s">
        <v>341</v>
      </c>
      <c r="D152" s="315" t="s">
        <v>160</v>
      </c>
      <c r="E152" s="315" t="s">
        <v>342</v>
      </c>
      <c r="F152" s="315">
        <v>2871.15</v>
      </c>
      <c r="G152" s="315" t="s">
        <v>151</v>
      </c>
      <c r="H152" s="315">
        <v>21608</v>
      </c>
      <c r="I152" s="328">
        <f t="shared" ref="I152:I157" si="2">H152*F152</f>
        <v>62039809.2</v>
      </c>
      <c r="J152" s="325"/>
      <c r="K152" s="327"/>
      <c r="L152" s="325"/>
      <c r="M152" s="326"/>
      <c r="N152" s="326"/>
      <c r="O152" s="326"/>
      <c r="P152" s="326"/>
      <c r="Q152" s="307"/>
      <c r="R152" s="307"/>
      <c r="S152" s="307"/>
    </row>
    <row r="153" spans="1:19">
      <c r="A153" s="308">
        <v>46008</v>
      </c>
      <c r="B153" s="317" t="s">
        <v>263</v>
      </c>
      <c r="C153" s="317" t="s">
        <v>343</v>
      </c>
      <c r="D153" s="317" t="s">
        <v>160</v>
      </c>
      <c r="E153" s="317" t="s">
        <v>344</v>
      </c>
      <c r="F153" s="317">
        <v>239.97</v>
      </c>
      <c r="G153" s="317" t="s">
        <v>151</v>
      </c>
      <c r="H153" s="317">
        <v>4072</v>
      </c>
      <c r="I153" s="317">
        <f t="shared" si="2"/>
        <v>977157.84</v>
      </c>
      <c r="K153" s="315"/>
      <c r="L153" s="325"/>
      <c r="M153" s="326"/>
      <c r="N153" s="326"/>
      <c r="O153" s="326"/>
      <c r="P153" s="326"/>
      <c r="Q153" s="307"/>
      <c r="R153" s="307"/>
      <c r="S153" s="307"/>
    </row>
    <row r="154" spans="1:19">
      <c r="A154" s="308">
        <v>45659</v>
      </c>
      <c r="B154" s="317" t="s">
        <v>299</v>
      </c>
      <c r="C154" s="317" t="s">
        <v>345</v>
      </c>
      <c r="D154" s="315" t="s">
        <v>118</v>
      </c>
      <c r="E154" s="315" t="s">
        <v>125</v>
      </c>
      <c r="F154" s="317">
        <v>142.62</v>
      </c>
      <c r="G154" s="317" t="s">
        <v>120</v>
      </c>
      <c r="H154" s="315">
        <v>2580</v>
      </c>
      <c r="I154" s="317">
        <f t="shared" si="2"/>
        <v>367959.6</v>
      </c>
      <c r="J154" s="325"/>
      <c r="K154" s="327"/>
      <c r="L154" s="325"/>
      <c r="M154" s="326"/>
      <c r="N154" s="326"/>
      <c r="O154" s="326"/>
      <c r="P154" s="326"/>
      <c r="Q154" s="307"/>
      <c r="R154" s="307"/>
      <c r="S154" s="307"/>
    </row>
    <row r="155" spans="1:19">
      <c r="A155" s="308">
        <v>45659</v>
      </c>
      <c r="B155" s="317" t="s">
        <v>299</v>
      </c>
      <c r="C155" s="317" t="s">
        <v>346</v>
      </c>
      <c r="D155" s="315" t="s">
        <v>118</v>
      </c>
      <c r="E155" s="315" t="s">
        <v>347</v>
      </c>
      <c r="F155" s="317">
        <v>113.89</v>
      </c>
      <c r="G155" s="317" t="s">
        <v>120</v>
      </c>
      <c r="H155" s="317">
        <v>3636</v>
      </c>
      <c r="I155" s="317">
        <f t="shared" si="2"/>
        <v>414104.04</v>
      </c>
      <c r="J155" s="325"/>
      <c r="K155" s="327"/>
      <c r="L155" s="325"/>
      <c r="M155" s="326"/>
      <c r="N155" s="326"/>
      <c r="O155" s="326"/>
      <c r="P155" s="326"/>
      <c r="Q155" s="307"/>
      <c r="R155" s="307"/>
      <c r="S155" s="307"/>
    </row>
    <row r="156" spans="1:19">
      <c r="A156" s="308">
        <v>45659</v>
      </c>
      <c r="B156" s="317" t="s">
        <v>299</v>
      </c>
      <c r="C156" s="317" t="s">
        <v>348</v>
      </c>
      <c r="D156" s="315" t="s">
        <v>118</v>
      </c>
      <c r="E156" s="315" t="s">
        <v>349</v>
      </c>
      <c r="F156" s="317">
        <v>89.65</v>
      </c>
      <c r="G156" s="315" t="s">
        <v>120</v>
      </c>
      <c r="H156" s="317">
        <v>2331</v>
      </c>
      <c r="I156" s="317">
        <f t="shared" si="2"/>
        <v>208974.15</v>
      </c>
      <c r="J156" s="325"/>
      <c r="K156" s="327"/>
      <c r="L156" s="325"/>
      <c r="M156" s="326"/>
      <c r="N156" s="326"/>
      <c r="O156" s="326"/>
      <c r="P156" s="326"/>
      <c r="Q156" s="307"/>
      <c r="R156" s="307"/>
      <c r="S156" s="307"/>
    </row>
    <row r="157" ht="28.8" spans="1:19">
      <c r="A157" s="308">
        <v>45659</v>
      </c>
      <c r="B157" s="317" t="s">
        <v>299</v>
      </c>
      <c r="C157" s="317" t="s">
        <v>350</v>
      </c>
      <c r="D157" s="315" t="s">
        <v>118</v>
      </c>
      <c r="E157" s="315" t="s">
        <v>155</v>
      </c>
      <c r="F157" s="317">
        <v>89.65</v>
      </c>
      <c r="G157" s="315" t="s">
        <v>120</v>
      </c>
      <c r="H157" s="317">
        <v>2331</v>
      </c>
      <c r="I157" s="317">
        <f t="shared" si="2"/>
        <v>208974.15</v>
      </c>
      <c r="J157" s="325"/>
      <c r="K157" s="327"/>
      <c r="L157" s="325"/>
      <c r="M157" s="326"/>
      <c r="N157" s="326"/>
      <c r="O157" s="326"/>
      <c r="P157" s="326"/>
      <c r="Q157" s="307"/>
      <c r="R157" s="307"/>
      <c r="S157" s="307"/>
    </row>
    <row r="158" spans="1:19">
      <c r="A158" s="308">
        <v>45659</v>
      </c>
      <c r="B158" s="317" t="s">
        <v>351</v>
      </c>
      <c r="C158" s="329" t="s">
        <v>352</v>
      </c>
      <c r="D158" s="315" t="s">
        <v>118</v>
      </c>
      <c r="E158" s="330" t="s">
        <v>301</v>
      </c>
      <c r="F158" s="331">
        <v>161.38</v>
      </c>
      <c r="G158" s="332" t="s">
        <v>151</v>
      </c>
      <c r="H158" s="333">
        <v>4962</v>
      </c>
      <c r="I158" s="333">
        <v>800767.56</v>
      </c>
      <c r="J158" s="315"/>
      <c r="K158" s="315"/>
      <c r="L158" s="325"/>
      <c r="M158" s="326"/>
      <c r="N158" s="326"/>
      <c r="O158" s="326"/>
      <c r="P158" s="326"/>
      <c r="Q158" s="307"/>
      <c r="R158" s="307"/>
      <c r="S158" s="307"/>
    </row>
    <row r="159" spans="1:19">
      <c r="A159" s="308">
        <v>45659</v>
      </c>
      <c r="B159" s="317" t="s">
        <v>351</v>
      </c>
      <c r="C159" s="317" t="s">
        <v>353</v>
      </c>
      <c r="D159" s="317" t="s">
        <v>118</v>
      </c>
      <c r="E159" s="317" t="s">
        <v>354</v>
      </c>
      <c r="F159" s="317">
        <v>106.78</v>
      </c>
      <c r="G159" s="317" t="s">
        <v>120</v>
      </c>
      <c r="H159" s="317">
        <v>5033</v>
      </c>
      <c r="I159" s="317">
        <f>H159*F159</f>
        <v>537423.74</v>
      </c>
      <c r="J159" s="315"/>
      <c r="K159" s="315"/>
      <c r="L159" s="325"/>
      <c r="M159" s="326"/>
      <c r="N159" s="326"/>
      <c r="O159" s="326"/>
      <c r="P159" s="326"/>
      <c r="Q159" s="307"/>
      <c r="R159" s="307"/>
      <c r="S159" s="307"/>
    </row>
    <row r="160" spans="1:19">
      <c r="A160" s="308">
        <v>45659</v>
      </c>
      <c r="B160" s="317" t="s">
        <v>351</v>
      </c>
      <c r="C160" s="317" t="s">
        <v>355</v>
      </c>
      <c r="D160" s="317" t="s">
        <v>118</v>
      </c>
      <c r="E160" s="317" t="s">
        <v>356</v>
      </c>
      <c r="F160" s="317">
        <v>106.78</v>
      </c>
      <c r="G160" s="317" t="s">
        <v>120</v>
      </c>
      <c r="H160" s="317">
        <v>4970</v>
      </c>
      <c r="I160" s="317">
        <f>H160*F160</f>
        <v>530696.6</v>
      </c>
      <c r="J160" s="315"/>
      <c r="K160" s="315"/>
      <c r="L160" s="325"/>
      <c r="M160" s="326"/>
      <c r="N160" s="326"/>
      <c r="O160" s="326"/>
      <c r="P160" s="326"/>
      <c r="Q160" s="307"/>
      <c r="R160" s="307"/>
      <c r="S160" s="307"/>
    </row>
    <row r="161" ht="28.8" spans="1:19">
      <c r="A161" s="308">
        <v>45659</v>
      </c>
      <c r="B161" s="317" t="s">
        <v>357</v>
      </c>
      <c r="C161" s="317" t="s">
        <v>358</v>
      </c>
      <c r="D161" s="317" t="s">
        <v>118</v>
      </c>
      <c r="E161" s="317" t="s">
        <v>262</v>
      </c>
      <c r="F161" s="317">
        <v>77.9</v>
      </c>
      <c r="G161" s="317" t="s">
        <v>151</v>
      </c>
      <c r="H161" s="317">
        <v>2349</v>
      </c>
      <c r="I161" s="317">
        <f>H161*F161</f>
        <v>182987.1</v>
      </c>
      <c r="J161" s="315"/>
      <c r="K161" s="315"/>
      <c r="L161" s="325"/>
      <c r="M161" s="326"/>
      <c r="N161" s="326"/>
      <c r="O161" s="326"/>
      <c r="P161" s="326"/>
      <c r="Q161" s="307"/>
      <c r="R161" s="307"/>
      <c r="S161" s="307"/>
    </row>
    <row r="162" ht="28.8" spans="1:19">
      <c r="A162" s="308">
        <v>45659</v>
      </c>
      <c r="B162" s="317" t="s">
        <v>357</v>
      </c>
      <c r="C162" s="317" t="s">
        <v>359</v>
      </c>
      <c r="D162" s="317" t="s">
        <v>118</v>
      </c>
      <c r="E162" s="317" t="s">
        <v>262</v>
      </c>
      <c r="F162" s="317">
        <v>77.9</v>
      </c>
      <c r="G162" s="317" t="s">
        <v>151</v>
      </c>
      <c r="H162" s="317">
        <v>2349</v>
      </c>
      <c r="I162" s="317">
        <f>H162*F162</f>
        <v>182987.1</v>
      </c>
      <c r="J162" s="315"/>
      <c r="K162" s="315"/>
      <c r="L162" s="325"/>
      <c r="M162" s="326"/>
      <c r="N162" s="326"/>
      <c r="O162" s="326"/>
      <c r="P162" s="326"/>
      <c r="Q162" s="307"/>
      <c r="R162" s="307"/>
      <c r="S162" s="307"/>
    </row>
    <row r="163" ht="28.8" spans="1:19">
      <c r="A163" s="308">
        <v>45659</v>
      </c>
      <c r="B163" s="317" t="s">
        <v>351</v>
      </c>
      <c r="C163" s="317" t="s">
        <v>360</v>
      </c>
      <c r="D163" s="317" t="s">
        <v>129</v>
      </c>
      <c r="E163" s="317"/>
      <c r="F163" s="317">
        <v>18.68</v>
      </c>
      <c r="G163" s="317"/>
      <c r="H163" s="317">
        <v>2307</v>
      </c>
      <c r="I163" s="317">
        <v>43094.76</v>
      </c>
      <c r="J163" s="315"/>
      <c r="K163" s="315"/>
      <c r="L163" s="325"/>
      <c r="M163" s="326"/>
      <c r="N163" s="326"/>
      <c r="O163" s="326"/>
      <c r="P163" s="326"/>
      <c r="Q163" s="307"/>
      <c r="R163" s="307"/>
      <c r="S163" s="307"/>
    </row>
    <row r="164" ht="28.8" spans="1:19">
      <c r="A164" s="308">
        <v>45659</v>
      </c>
      <c r="B164" s="317" t="s">
        <v>302</v>
      </c>
      <c r="C164" s="317" t="s">
        <v>361</v>
      </c>
      <c r="D164" s="317" t="s">
        <v>118</v>
      </c>
      <c r="E164" s="317" t="s">
        <v>362</v>
      </c>
      <c r="F164" s="317">
        <v>87.33</v>
      </c>
      <c r="G164" s="317" t="s">
        <v>120</v>
      </c>
      <c r="H164" s="317">
        <v>3735</v>
      </c>
      <c r="I164" s="317">
        <f t="shared" ref="I164:I179" si="3">H164*F164</f>
        <v>326177.55</v>
      </c>
      <c r="J164" s="315"/>
      <c r="K164" s="315"/>
      <c r="L164" s="325"/>
      <c r="M164" s="326"/>
      <c r="N164" s="326"/>
      <c r="O164" s="326"/>
      <c r="P164" s="326"/>
      <c r="Q164" s="307"/>
      <c r="R164" s="307"/>
      <c r="S164" s="307"/>
    </row>
    <row r="165" spans="1:19">
      <c r="A165" s="308">
        <v>45673</v>
      </c>
      <c r="B165" s="315" t="s">
        <v>363</v>
      </c>
      <c r="C165" s="315" t="s">
        <v>364</v>
      </c>
      <c r="D165" s="315" t="s">
        <v>252</v>
      </c>
      <c r="E165" s="315" t="s">
        <v>365</v>
      </c>
      <c r="F165" s="315">
        <v>59.53</v>
      </c>
      <c r="G165" s="315" t="s">
        <v>120</v>
      </c>
      <c r="H165" s="315">
        <v>5098</v>
      </c>
      <c r="I165" s="317">
        <f t="shared" si="3"/>
        <v>303483.94</v>
      </c>
      <c r="J165" s="315"/>
      <c r="K165" s="315"/>
      <c r="L165" s="325"/>
      <c r="M165" s="326"/>
      <c r="N165" s="326"/>
      <c r="O165" s="326"/>
      <c r="P165" s="326"/>
      <c r="Q165" s="307"/>
      <c r="R165" s="307"/>
      <c r="S165" s="307"/>
    </row>
    <row r="166" spans="1:19">
      <c r="A166" s="308">
        <v>45673</v>
      </c>
      <c r="B166" s="315" t="s">
        <v>363</v>
      </c>
      <c r="C166" s="315" t="s">
        <v>364</v>
      </c>
      <c r="D166" s="315" t="s">
        <v>252</v>
      </c>
      <c r="E166" s="315" t="s">
        <v>366</v>
      </c>
      <c r="F166" s="315">
        <v>60.48</v>
      </c>
      <c r="G166" s="315" t="s">
        <v>120</v>
      </c>
      <c r="H166" s="315">
        <v>5098</v>
      </c>
      <c r="I166" s="317">
        <f t="shared" si="3"/>
        <v>308327.04</v>
      </c>
      <c r="J166" s="315"/>
      <c r="K166" s="315"/>
      <c r="L166" s="325"/>
      <c r="M166" s="326"/>
      <c r="N166" s="326"/>
      <c r="O166" s="326"/>
      <c r="P166" s="326"/>
      <c r="Q166" s="307"/>
      <c r="R166" s="307"/>
      <c r="S166" s="307"/>
    </row>
    <row r="167" spans="1:19">
      <c r="A167" s="308">
        <v>45673</v>
      </c>
      <c r="B167" s="315" t="s">
        <v>363</v>
      </c>
      <c r="C167" s="315" t="s">
        <v>364</v>
      </c>
      <c r="D167" s="315" t="s">
        <v>252</v>
      </c>
      <c r="E167" s="315" t="s">
        <v>367</v>
      </c>
      <c r="F167" s="315">
        <v>49.53</v>
      </c>
      <c r="G167" s="315" t="s">
        <v>120</v>
      </c>
      <c r="H167" s="315">
        <v>5098</v>
      </c>
      <c r="I167" s="317">
        <f t="shared" si="3"/>
        <v>252503.94</v>
      </c>
      <c r="J167" s="315"/>
      <c r="K167" s="315"/>
      <c r="L167" s="325"/>
      <c r="M167" s="326"/>
      <c r="N167" s="326"/>
      <c r="O167" s="326"/>
      <c r="P167" s="326"/>
      <c r="Q167" s="307"/>
      <c r="R167" s="307"/>
      <c r="S167" s="307"/>
    </row>
    <row r="168" spans="1:19">
      <c r="A168" s="308">
        <v>45673</v>
      </c>
      <c r="B168" s="315" t="s">
        <v>363</v>
      </c>
      <c r="C168" s="315" t="s">
        <v>364</v>
      </c>
      <c r="D168" s="315" t="s">
        <v>252</v>
      </c>
      <c r="E168" s="315" t="s">
        <v>368</v>
      </c>
      <c r="F168" s="315">
        <v>48.78</v>
      </c>
      <c r="G168" s="315" t="s">
        <v>120</v>
      </c>
      <c r="H168" s="315">
        <v>5098</v>
      </c>
      <c r="I168" s="317">
        <f t="shared" si="3"/>
        <v>248680.44</v>
      </c>
      <c r="J168" s="315"/>
      <c r="K168" s="315"/>
      <c r="L168" s="325"/>
      <c r="M168" s="326"/>
      <c r="N168" s="326"/>
      <c r="O168" s="326"/>
      <c r="P168" s="326"/>
      <c r="Q168" s="307"/>
      <c r="R168" s="307"/>
      <c r="S168" s="307"/>
    </row>
    <row r="169" spans="1:19">
      <c r="A169" s="308">
        <v>45673</v>
      </c>
      <c r="B169" s="315" t="s">
        <v>363</v>
      </c>
      <c r="C169" s="315" t="s">
        <v>364</v>
      </c>
      <c r="D169" s="315" t="s">
        <v>252</v>
      </c>
      <c r="E169" s="315" t="s">
        <v>368</v>
      </c>
      <c r="F169" s="315">
        <v>48.78</v>
      </c>
      <c r="G169" s="315" t="s">
        <v>120</v>
      </c>
      <c r="H169" s="315">
        <v>5098</v>
      </c>
      <c r="I169" s="317">
        <f t="shared" si="3"/>
        <v>248680.44</v>
      </c>
      <c r="J169" s="315"/>
      <c r="K169" s="315"/>
      <c r="L169" s="325"/>
      <c r="M169" s="326"/>
      <c r="N169" s="326"/>
      <c r="O169" s="326"/>
      <c r="P169" s="326"/>
      <c r="Q169" s="307"/>
      <c r="R169" s="307"/>
      <c r="S169" s="307"/>
    </row>
    <row r="170" spans="1:19">
      <c r="A170" s="308">
        <v>45673</v>
      </c>
      <c r="B170" s="315" t="s">
        <v>363</v>
      </c>
      <c r="C170" s="315" t="s">
        <v>364</v>
      </c>
      <c r="D170" s="315" t="s">
        <v>252</v>
      </c>
      <c r="E170" s="315" t="s">
        <v>368</v>
      </c>
      <c r="F170" s="315">
        <v>48.78</v>
      </c>
      <c r="G170" s="315" t="s">
        <v>120</v>
      </c>
      <c r="H170" s="315">
        <v>5098</v>
      </c>
      <c r="I170" s="317">
        <f t="shared" si="3"/>
        <v>248680.44</v>
      </c>
      <c r="J170" s="315"/>
      <c r="K170" s="315"/>
      <c r="L170" s="325"/>
      <c r="M170" s="326"/>
      <c r="N170" s="326"/>
      <c r="O170" s="326"/>
      <c r="P170" s="326"/>
      <c r="Q170" s="307"/>
      <c r="R170" s="307"/>
      <c r="S170" s="307"/>
    </row>
    <row r="171" spans="1:19">
      <c r="A171" s="308">
        <v>45673</v>
      </c>
      <c r="B171" s="315" t="s">
        <v>363</v>
      </c>
      <c r="C171" s="315" t="s">
        <v>364</v>
      </c>
      <c r="D171" s="315" t="s">
        <v>252</v>
      </c>
      <c r="E171" s="315" t="s">
        <v>368</v>
      </c>
      <c r="F171" s="315">
        <v>48.78</v>
      </c>
      <c r="G171" s="315" t="s">
        <v>120</v>
      </c>
      <c r="H171" s="315">
        <v>5098</v>
      </c>
      <c r="I171" s="317">
        <f t="shared" si="3"/>
        <v>248680.44</v>
      </c>
      <c r="J171" s="315"/>
      <c r="K171" s="315"/>
      <c r="L171" s="325"/>
      <c r="M171" s="326"/>
      <c r="N171" s="326"/>
      <c r="O171" s="326"/>
      <c r="P171" s="326"/>
      <c r="Q171" s="307"/>
      <c r="R171" s="307"/>
      <c r="S171" s="307"/>
    </row>
    <row r="172" spans="1:19">
      <c r="A172" s="308">
        <v>45673</v>
      </c>
      <c r="B172" s="315" t="s">
        <v>363</v>
      </c>
      <c r="C172" s="315" t="s">
        <v>364</v>
      </c>
      <c r="D172" s="315" t="s">
        <v>252</v>
      </c>
      <c r="E172" s="315" t="s">
        <v>368</v>
      </c>
      <c r="F172" s="315">
        <v>59.94</v>
      </c>
      <c r="G172" s="315" t="s">
        <v>120</v>
      </c>
      <c r="H172" s="315">
        <v>5098</v>
      </c>
      <c r="I172" s="317">
        <f t="shared" si="3"/>
        <v>305574.12</v>
      </c>
      <c r="J172" s="315"/>
      <c r="K172" s="315"/>
      <c r="L172" s="325"/>
      <c r="M172" s="326"/>
      <c r="N172" s="326"/>
      <c r="O172" s="326"/>
      <c r="P172" s="326"/>
      <c r="Q172" s="307"/>
      <c r="R172" s="307"/>
      <c r="S172" s="307"/>
    </row>
    <row r="173" spans="1:19">
      <c r="A173" s="308">
        <v>45673</v>
      </c>
      <c r="B173" s="315" t="s">
        <v>363</v>
      </c>
      <c r="C173" s="315" t="s">
        <v>364</v>
      </c>
      <c r="D173" s="315" t="s">
        <v>252</v>
      </c>
      <c r="E173" s="315" t="s">
        <v>368</v>
      </c>
      <c r="F173" s="315">
        <v>59.94</v>
      </c>
      <c r="G173" s="315" t="s">
        <v>120</v>
      </c>
      <c r="H173" s="315">
        <v>5098</v>
      </c>
      <c r="I173" s="317">
        <f t="shared" si="3"/>
        <v>305574.12</v>
      </c>
      <c r="J173" s="315"/>
      <c r="K173" s="315"/>
      <c r="L173" s="325"/>
      <c r="M173" s="326"/>
      <c r="N173" s="326"/>
      <c r="O173" s="326"/>
      <c r="P173" s="326"/>
      <c r="Q173" s="307"/>
      <c r="R173" s="307"/>
      <c r="S173" s="307"/>
    </row>
    <row r="174" spans="1:19">
      <c r="A174" s="308">
        <v>45667</v>
      </c>
      <c r="B174" s="315" t="s">
        <v>153</v>
      </c>
      <c r="C174" s="315" t="s">
        <v>369</v>
      </c>
      <c r="D174" s="315" t="s">
        <v>118</v>
      </c>
      <c r="E174" s="315" t="s">
        <v>370</v>
      </c>
      <c r="F174" s="315">
        <v>115.07</v>
      </c>
      <c r="G174" s="315" t="s">
        <v>120</v>
      </c>
      <c r="H174" s="315">
        <v>3449</v>
      </c>
      <c r="I174" s="317">
        <f t="shared" si="3"/>
        <v>396876.43</v>
      </c>
      <c r="J174" s="315"/>
      <c r="K174" s="334"/>
      <c r="L174" s="326"/>
      <c r="M174" s="326"/>
      <c r="N174" s="326"/>
      <c r="O174" s="326"/>
      <c r="P174" s="326"/>
      <c r="Q174" s="307"/>
      <c r="R174" s="307"/>
      <c r="S174" s="307"/>
    </row>
    <row r="175" spans="1:19">
      <c r="A175" s="308">
        <v>45667</v>
      </c>
      <c r="B175" s="315" t="s">
        <v>153</v>
      </c>
      <c r="C175" s="315" t="s">
        <v>369</v>
      </c>
      <c r="D175" s="315" t="s">
        <v>118</v>
      </c>
      <c r="E175" s="315" t="s">
        <v>371</v>
      </c>
      <c r="F175" s="315">
        <v>56</v>
      </c>
      <c r="G175" s="315" t="s">
        <v>120</v>
      </c>
      <c r="H175" s="315">
        <v>2142</v>
      </c>
      <c r="I175" s="317">
        <f t="shared" si="3"/>
        <v>119952</v>
      </c>
      <c r="J175" s="315"/>
      <c r="K175" s="334"/>
      <c r="L175" s="326"/>
      <c r="M175" s="326"/>
      <c r="N175" s="326"/>
      <c r="O175" s="326"/>
      <c r="P175" s="326"/>
      <c r="Q175" s="307"/>
      <c r="R175" s="307"/>
      <c r="S175" s="307"/>
    </row>
    <row r="176" spans="1:19">
      <c r="A176" s="308">
        <v>45700</v>
      </c>
      <c r="B176" s="315" t="s">
        <v>372</v>
      </c>
      <c r="C176" s="315" t="s">
        <v>373</v>
      </c>
      <c r="D176" s="315" t="s">
        <v>160</v>
      </c>
      <c r="E176" s="315" t="s">
        <v>374</v>
      </c>
      <c r="F176" s="315">
        <v>301.75</v>
      </c>
      <c r="G176" s="315" t="s">
        <v>120</v>
      </c>
      <c r="H176" s="315">
        <v>5108</v>
      </c>
      <c r="I176" s="317">
        <f t="shared" si="3"/>
        <v>1541339</v>
      </c>
      <c r="J176" s="315"/>
      <c r="K176" s="315"/>
      <c r="L176" s="326"/>
      <c r="M176" s="326"/>
      <c r="N176" s="326"/>
      <c r="O176" s="326"/>
      <c r="P176" s="326"/>
      <c r="Q176" s="307"/>
      <c r="R176" s="307"/>
      <c r="S176" s="307"/>
    </row>
    <row r="177" spans="1:19">
      <c r="A177" s="308">
        <v>45700</v>
      </c>
      <c r="B177" s="315" t="s">
        <v>375</v>
      </c>
      <c r="C177" s="315" t="s">
        <v>376</v>
      </c>
      <c r="D177" s="315" t="s">
        <v>160</v>
      </c>
      <c r="E177" s="315" t="s">
        <v>377</v>
      </c>
      <c r="F177" s="315">
        <v>118.76</v>
      </c>
      <c r="G177" s="315" t="s">
        <v>120</v>
      </c>
      <c r="H177" s="315">
        <v>4230</v>
      </c>
      <c r="I177" s="317">
        <f t="shared" si="3"/>
        <v>502354.8</v>
      </c>
      <c r="J177" s="315"/>
      <c r="K177" s="315"/>
      <c r="L177" s="326"/>
      <c r="M177" s="326"/>
      <c r="N177" s="326"/>
      <c r="O177" s="326"/>
      <c r="P177" s="326"/>
      <c r="Q177" s="307"/>
      <c r="R177" s="307"/>
      <c r="S177" s="307"/>
    </row>
    <row r="178" spans="1:19">
      <c r="A178" s="308">
        <v>45700</v>
      </c>
      <c r="B178" s="315" t="s">
        <v>378</v>
      </c>
      <c r="C178" s="315" t="s">
        <v>379</v>
      </c>
      <c r="D178" s="315" t="s">
        <v>175</v>
      </c>
      <c r="E178" s="315" t="s">
        <v>380</v>
      </c>
      <c r="F178" s="315">
        <v>165</v>
      </c>
      <c r="G178" s="315" t="s">
        <v>136</v>
      </c>
      <c r="H178" s="315">
        <v>5100</v>
      </c>
      <c r="I178" s="317">
        <f t="shared" si="3"/>
        <v>841500</v>
      </c>
      <c r="J178" s="315">
        <v>4744</v>
      </c>
      <c r="K178" s="315">
        <f>J178*F178</f>
        <v>782760</v>
      </c>
      <c r="L178" s="326"/>
      <c r="M178" s="326"/>
      <c r="N178" s="326"/>
      <c r="O178" s="326"/>
      <c r="P178" s="326"/>
      <c r="Q178" s="307"/>
      <c r="R178" s="307"/>
      <c r="S178" s="307"/>
    </row>
    <row r="179" spans="1:19">
      <c r="A179" s="308">
        <v>45700</v>
      </c>
      <c r="B179" s="315" t="s">
        <v>378</v>
      </c>
      <c r="C179" s="315" t="s">
        <v>379</v>
      </c>
      <c r="D179" s="315" t="s">
        <v>175</v>
      </c>
      <c r="E179" s="315" t="s">
        <v>381</v>
      </c>
      <c r="F179" s="315">
        <v>166</v>
      </c>
      <c r="G179" s="315" t="s">
        <v>136</v>
      </c>
      <c r="H179" s="315">
        <v>5100</v>
      </c>
      <c r="I179" s="317">
        <f t="shared" si="3"/>
        <v>846600</v>
      </c>
      <c r="J179" s="315">
        <v>4744</v>
      </c>
      <c r="K179" s="315">
        <f>J179*F179</f>
        <v>787504</v>
      </c>
      <c r="L179" s="326"/>
      <c r="M179" s="326"/>
      <c r="N179" s="326"/>
      <c r="O179" s="326"/>
      <c r="P179" s="326"/>
      <c r="Q179" s="307"/>
      <c r="R179" s="307"/>
      <c r="S179" s="307"/>
    </row>
    <row r="180" spans="1:19">
      <c r="A180" s="326"/>
      <c r="B180" s="326"/>
      <c r="C180" s="326"/>
      <c r="D180" s="326"/>
      <c r="E180" s="326"/>
      <c r="F180" s="326"/>
      <c r="G180" s="326"/>
      <c r="H180" s="326"/>
      <c r="I180" s="334"/>
      <c r="J180" s="326"/>
      <c r="K180" s="334"/>
      <c r="L180" s="326"/>
      <c r="M180" s="326"/>
      <c r="N180" s="326"/>
      <c r="O180" s="326"/>
      <c r="P180" s="326"/>
      <c r="Q180" s="307"/>
      <c r="R180" s="307"/>
      <c r="S180" s="307"/>
    </row>
    <row r="181" spans="1:19">
      <c r="A181" s="326"/>
      <c r="B181" s="326"/>
      <c r="C181" s="326"/>
      <c r="D181" s="326"/>
      <c r="E181" s="326"/>
      <c r="F181" s="326"/>
      <c r="G181" s="326"/>
      <c r="H181" s="326"/>
      <c r="I181" s="334"/>
      <c r="J181" s="326"/>
      <c r="K181" s="334"/>
      <c r="L181" s="326"/>
      <c r="M181" s="326"/>
      <c r="N181" s="326"/>
      <c r="O181" s="326"/>
      <c r="P181" s="326"/>
      <c r="Q181" s="307"/>
      <c r="R181" s="307"/>
      <c r="S181" s="307"/>
    </row>
    <row r="182" spans="1:19">
      <c r="A182" s="326"/>
      <c r="B182" s="326"/>
      <c r="C182" s="326"/>
      <c r="D182" s="326"/>
      <c r="E182" s="326"/>
      <c r="F182" s="326"/>
      <c r="G182" s="326"/>
      <c r="H182" s="326"/>
      <c r="I182" s="334"/>
      <c r="J182" s="326"/>
      <c r="K182" s="334"/>
      <c r="L182" s="326"/>
      <c r="M182" s="326"/>
      <c r="N182" s="326"/>
      <c r="O182" s="326"/>
      <c r="P182" s="326"/>
      <c r="Q182" s="307"/>
      <c r="R182" s="307"/>
      <c r="S182" s="307"/>
    </row>
    <row r="183" spans="1:19">
      <c r="A183" s="326"/>
      <c r="B183" s="326"/>
      <c r="C183" s="326"/>
      <c r="D183" s="326"/>
      <c r="E183" s="326"/>
      <c r="F183" s="326"/>
      <c r="G183" s="326"/>
      <c r="H183" s="326"/>
      <c r="I183" s="334"/>
      <c r="J183" s="326"/>
      <c r="K183" s="334"/>
      <c r="L183" s="326"/>
      <c r="M183" s="326"/>
      <c r="N183" s="326"/>
      <c r="O183" s="326"/>
      <c r="P183" s="326"/>
      <c r="Q183" s="307"/>
      <c r="R183" s="307"/>
      <c r="S183" s="307"/>
    </row>
    <row r="184" spans="1:19">
      <c r="A184" s="326"/>
      <c r="B184" s="326"/>
      <c r="C184" s="326"/>
      <c r="D184" s="326"/>
      <c r="E184" s="326"/>
      <c r="F184" s="326"/>
      <c r="G184" s="326"/>
      <c r="H184" s="326"/>
      <c r="I184" s="334"/>
      <c r="J184" s="326"/>
      <c r="K184" s="334"/>
      <c r="L184" s="326"/>
      <c r="M184" s="326"/>
      <c r="N184" s="326"/>
      <c r="O184" s="326"/>
      <c r="P184" s="326"/>
      <c r="Q184" s="307"/>
      <c r="R184" s="307"/>
      <c r="S184" s="307"/>
    </row>
    <row r="185" spans="1:19">
      <c r="A185" s="326"/>
      <c r="B185" s="326"/>
      <c r="C185" s="326"/>
      <c r="D185" s="326"/>
      <c r="E185" s="326"/>
      <c r="F185" s="326"/>
      <c r="G185" s="326"/>
      <c r="H185" s="326"/>
      <c r="I185" s="334"/>
      <c r="J185" s="326"/>
      <c r="K185" s="334"/>
      <c r="L185" s="326"/>
      <c r="M185" s="326"/>
      <c r="N185" s="326"/>
      <c r="O185" s="326"/>
      <c r="P185" s="326"/>
      <c r="Q185" s="307"/>
      <c r="R185" s="307"/>
      <c r="S185" s="307"/>
    </row>
    <row r="186" spans="1:19">
      <c r="A186" s="326"/>
      <c r="B186" s="326"/>
      <c r="C186" s="326"/>
      <c r="D186" s="326"/>
      <c r="E186" s="326"/>
      <c r="F186" s="326"/>
      <c r="G186" s="326"/>
      <c r="H186" s="326"/>
      <c r="I186" s="334"/>
      <c r="J186" s="326"/>
      <c r="K186" s="334"/>
      <c r="L186" s="326"/>
      <c r="M186" s="326"/>
      <c r="N186" s="326"/>
      <c r="O186" s="326"/>
      <c r="P186" s="326"/>
      <c r="Q186" s="307"/>
      <c r="R186" s="307"/>
      <c r="S186" s="307"/>
    </row>
    <row r="187" spans="1:19">
      <c r="A187" s="326"/>
      <c r="B187" s="326"/>
      <c r="C187" s="326"/>
      <c r="D187" s="326"/>
      <c r="E187" s="326"/>
      <c r="F187" s="326"/>
      <c r="G187" s="326"/>
      <c r="H187" s="326"/>
      <c r="I187" s="334"/>
      <c r="J187" s="326"/>
      <c r="K187" s="334"/>
      <c r="L187" s="326"/>
      <c r="M187" s="326"/>
      <c r="N187" s="326"/>
      <c r="O187" s="326"/>
      <c r="P187" s="326"/>
      <c r="Q187" s="307"/>
      <c r="R187" s="307"/>
      <c r="S187" s="307"/>
    </row>
    <row r="188" spans="1:19">
      <c r="A188" s="326"/>
      <c r="B188" s="326"/>
      <c r="C188" s="326"/>
      <c r="D188" s="326"/>
      <c r="E188" s="326"/>
      <c r="F188" s="326"/>
      <c r="G188" s="326"/>
      <c r="H188" s="326"/>
      <c r="I188" s="334"/>
      <c r="J188" s="326"/>
      <c r="K188" s="334"/>
      <c r="L188" s="326"/>
      <c r="M188" s="326"/>
      <c r="N188" s="326"/>
      <c r="O188" s="326"/>
      <c r="P188" s="326"/>
      <c r="Q188" s="307"/>
      <c r="R188" s="307"/>
      <c r="S188" s="307"/>
    </row>
    <row r="189" spans="1:19">
      <c r="A189" s="326"/>
      <c r="B189" s="326"/>
      <c r="C189" s="326"/>
      <c r="D189" s="326"/>
      <c r="E189" s="326"/>
      <c r="F189" s="326"/>
      <c r="G189" s="326"/>
      <c r="H189" s="326"/>
      <c r="I189" s="334"/>
      <c r="J189" s="326"/>
      <c r="K189" s="334"/>
      <c r="L189" s="326"/>
      <c r="M189" s="326"/>
      <c r="N189" s="326"/>
      <c r="O189" s="326"/>
      <c r="P189" s="326"/>
      <c r="Q189" s="307"/>
      <c r="R189" s="307"/>
      <c r="S189" s="307"/>
    </row>
    <row r="190" spans="1:19">
      <c r="A190" s="326"/>
      <c r="B190" s="326"/>
      <c r="C190" s="326"/>
      <c r="D190" s="326"/>
      <c r="E190" s="326"/>
      <c r="F190" s="326"/>
      <c r="G190" s="326"/>
      <c r="H190" s="326"/>
      <c r="I190" s="334"/>
      <c r="J190" s="326"/>
      <c r="K190" s="334"/>
      <c r="L190" s="326"/>
      <c r="M190" s="326"/>
      <c r="N190" s="326"/>
      <c r="O190" s="326"/>
      <c r="P190" s="326"/>
      <c r="Q190" s="307"/>
      <c r="R190" s="307"/>
      <c r="S190" s="307"/>
    </row>
    <row r="191" spans="1:19">
      <c r="A191" s="326"/>
      <c r="B191" s="326"/>
      <c r="C191" s="326"/>
      <c r="D191" s="326"/>
      <c r="E191" s="326"/>
      <c r="F191" s="326"/>
      <c r="G191" s="326"/>
      <c r="H191" s="326"/>
      <c r="I191" s="334"/>
      <c r="J191" s="326"/>
      <c r="K191" s="334"/>
      <c r="L191" s="326"/>
      <c r="M191" s="326"/>
      <c r="N191" s="326"/>
      <c r="O191" s="326"/>
      <c r="P191" s="326"/>
      <c r="Q191" s="307"/>
      <c r="R191" s="307"/>
      <c r="S191" s="307"/>
    </row>
    <row r="192" spans="1:19">
      <c r="A192" s="326"/>
      <c r="B192" s="326"/>
      <c r="C192" s="326"/>
      <c r="D192" s="326"/>
      <c r="E192" s="326"/>
      <c r="F192" s="326"/>
      <c r="G192" s="326"/>
      <c r="H192" s="326"/>
      <c r="I192" s="334"/>
      <c r="J192" s="326"/>
      <c r="K192" s="334"/>
      <c r="L192" s="326"/>
      <c r="M192" s="326"/>
      <c r="N192" s="326"/>
      <c r="O192" s="326"/>
      <c r="P192" s="326"/>
      <c r="Q192" s="307"/>
      <c r="R192" s="307"/>
      <c r="S192" s="307"/>
    </row>
    <row r="193" spans="1:19">
      <c r="A193" s="326"/>
      <c r="B193" s="326"/>
      <c r="C193" s="326"/>
      <c r="D193" s="326"/>
      <c r="E193" s="326"/>
      <c r="F193" s="326"/>
      <c r="G193" s="326"/>
      <c r="H193" s="326"/>
      <c r="I193" s="334"/>
      <c r="J193" s="326"/>
      <c r="K193" s="334"/>
      <c r="L193" s="326"/>
      <c r="M193" s="326"/>
      <c r="N193" s="326"/>
      <c r="O193" s="326"/>
      <c r="P193" s="326"/>
      <c r="Q193" s="307"/>
      <c r="R193" s="307"/>
      <c r="S193" s="307"/>
    </row>
    <row r="194" spans="1:19">
      <c r="A194" s="326"/>
      <c r="B194" s="326"/>
      <c r="C194" s="326"/>
      <c r="D194" s="326"/>
      <c r="E194" s="326"/>
      <c r="F194" s="326"/>
      <c r="G194" s="326"/>
      <c r="H194" s="326"/>
      <c r="I194" s="334"/>
      <c r="J194" s="326"/>
      <c r="K194" s="334"/>
      <c r="L194" s="326"/>
      <c r="M194" s="326"/>
      <c r="N194" s="326"/>
      <c r="O194" s="326"/>
      <c r="P194" s="326"/>
      <c r="Q194" s="307"/>
      <c r="R194" s="307"/>
      <c r="S194" s="307"/>
    </row>
    <row r="195" spans="1:19">
      <c r="A195" s="326"/>
      <c r="B195" s="326"/>
      <c r="C195" s="326"/>
      <c r="D195" s="326"/>
      <c r="E195" s="326"/>
      <c r="F195" s="326"/>
      <c r="G195" s="326"/>
      <c r="H195" s="326"/>
      <c r="I195" s="334"/>
      <c r="J195" s="326"/>
      <c r="K195" s="334"/>
      <c r="L195" s="326"/>
      <c r="M195" s="326"/>
      <c r="N195" s="326"/>
      <c r="O195" s="326"/>
      <c r="P195" s="326"/>
      <c r="Q195" s="307"/>
      <c r="R195" s="307"/>
      <c r="S195" s="307"/>
    </row>
    <row r="196" spans="1:19">
      <c r="A196" s="326"/>
      <c r="B196" s="326"/>
      <c r="C196" s="326"/>
      <c r="D196" s="326"/>
      <c r="E196" s="326"/>
      <c r="F196" s="326"/>
      <c r="G196" s="326"/>
      <c r="H196" s="326"/>
      <c r="I196" s="334"/>
      <c r="J196" s="326"/>
      <c r="K196" s="334"/>
      <c r="L196" s="326"/>
      <c r="M196" s="326"/>
      <c r="N196" s="326"/>
      <c r="O196" s="326"/>
      <c r="P196" s="326"/>
      <c r="Q196" s="307"/>
      <c r="R196" s="307"/>
      <c r="S196" s="307"/>
    </row>
    <row r="197" spans="1:19">
      <c r="A197" s="326"/>
      <c r="B197" s="326"/>
      <c r="C197" s="326"/>
      <c r="D197" s="326"/>
      <c r="E197" s="326"/>
      <c r="F197" s="326"/>
      <c r="G197" s="326"/>
      <c r="H197" s="326"/>
      <c r="I197" s="334"/>
      <c r="J197" s="326"/>
      <c r="K197" s="334"/>
      <c r="L197" s="326"/>
      <c r="M197" s="326"/>
      <c r="N197" s="326"/>
      <c r="O197" s="326"/>
      <c r="P197" s="326"/>
      <c r="Q197" s="307"/>
      <c r="R197" s="307"/>
      <c r="S197" s="307"/>
    </row>
    <row r="198" spans="1:19">
      <c r="A198" s="326"/>
      <c r="B198" s="326"/>
      <c r="C198" s="326"/>
      <c r="D198" s="326"/>
      <c r="E198" s="326"/>
      <c r="F198" s="326"/>
      <c r="G198" s="326"/>
      <c r="H198" s="326"/>
      <c r="I198" s="334"/>
      <c r="J198" s="326"/>
      <c r="K198" s="334"/>
      <c r="L198" s="326"/>
      <c r="M198" s="326"/>
      <c r="N198" s="326"/>
      <c r="O198" s="326"/>
      <c r="P198" s="326"/>
      <c r="Q198" s="307"/>
      <c r="R198" s="307"/>
      <c r="S198" s="307"/>
    </row>
    <row r="199" spans="1:19">
      <c r="A199" s="326"/>
      <c r="B199" s="326"/>
      <c r="C199" s="326"/>
      <c r="D199" s="326"/>
      <c r="E199" s="326"/>
      <c r="F199" s="326"/>
      <c r="G199" s="326"/>
      <c r="H199" s="326"/>
      <c r="I199" s="334"/>
      <c r="J199" s="326"/>
      <c r="K199" s="334"/>
      <c r="L199" s="326"/>
      <c r="M199" s="326"/>
      <c r="N199" s="326"/>
      <c r="O199" s="326"/>
      <c r="P199" s="326"/>
      <c r="Q199" s="307"/>
      <c r="R199" s="307"/>
      <c r="S199" s="307"/>
    </row>
    <row r="200" spans="1:19">
      <c r="A200" s="326"/>
      <c r="B200" s="326"/>
      <c r="C200" s="326"/>
      <c r="D200" s="326"/>
      <c r="E200" s="326"/>
      <c r="F200" s="326"/>
      <c r="G200" s="326"/>
      <c r="H200" s="326"/>
      <c r="I200" s="334"/>
      <c r="J200" s="326"/>
      <c r="K200" s="334"/>
      <c r="L200" s="326"/>
      <c r="M200" s="326"/>
      <c r="N200" s="326"/>
      <c r="O200" s="326"/>
      <c r="P200" s="326"/>
      <c r="Q200" s="307"/>
      <c r="R200" s="307"/>
      <c r="S200" s="307"/>
    </row>
    <row r="201" spans="1:19">
      <c r="A201" s="326"/>
      <c r="B201" s="326"/>
      <c r="C201" s="326"/>
      <c r="D201" s="326"/>
      <c r="E201" s="326"/>
      <c r="F201" s="326"/>
      <c r="G201" s="326"/>
      <c r="H201" s="326"/>
      <c r="I201" s="334"/>
      <c r="J201" s="326"/>
      <c r="K201" s="334"/>
      <c r="L201" s="326"/>
      <c r="M201" s="326"/>
      <c r="N201" s="326"/>
      <c r="O201" s="326"/>
      <c r="P201" s="326"/>
      <c r="Q201" s="307"/>
      <c r="R201" s="307"/>
      <c r="S201" s="307"/>
    </row>
    <row r="202" spans="1:19">
      <c r="A202" s="326"/>
      <c r="B202" s="326"/>
      <c r="C202" s="326"/>
      <c r="D202" s="326"/>
      <c r="E202" s="326"/>
      <c r="F202" s="326"/>
      <c r="G202" s="326"/>
      <c r="H202" s="326"/>
      <c r="I202" s="334"/>
      <c r="J202" s="326"/>
      <c r="K202" s="334"/>
      <c r="L202" s="326"/>
      <c r="M202" s="326"/>
      <c r="N202" s="326"/>
      <c r="O202" s="326"/>
      <c r="P202" s="326"/>
      <c r="Q202" s="307"/>
      <c r="R202" s="307"/>
      <c r="S202" s="307"/>
    </row>
    <row r="203" spans="1:19">
      <c r="A203" s="326"/>
      <c r="B203" s="326"/>
      <c r="C203" s="326"/>
      <c r="D203" s="326"/>
      <c r="E203" s="326"/>
      <c r="F203" s="326"/>
      <c r="G203" s="326"/>
      <c r="H203" s="326"/>
      <c r="I203" s="334"/>
      <c r="J203" s="326"/>
      <c r="K203" s="334"/>
      <c r="L203" s="326"/>
      <c r="M203" s="326"/>
      <c r="N203" s="326"/>
      <c r="O203" s="326"/>
      <c r="P203" s="326"/>
      <c r="Q203" s="307"/>
      <c r="R203" s="307"/>
      <c r="S203" s="307"/>
    </row>
    <row r="204" spans="1:19">
      <c r="A204" s="326"/>
      <c r="B204" s="326"/>
      <c r="C204" s="326"/>
      <c r="D204" s="326"/>
      <c r="E204" s="326"/>
      <c r="F204" s="326"/>
      <c r="G204" s="326"/>
      <c r="H204" s="326"/>
      <c r="I204" s="334"/>
      <c r="J204" s="326"/>
      <c r="K204" s="334"/>
      <c r="L204" s="326"/>
      <c r="M204" s="326"/>
      <c r="N204" s="326"/>
      <c r="O204" s="326"/>
      <c r="P204" s="326"/>
      <c r="Q204" s="307"/>
      <c r="R204" s="307"/>
      <c r="S204" s="307"/>
    </row>
    <row r="205" spans="1:19">
      <c r="A205" s="326"/>
      <c r="B205" s="326"/>
      <c r="C205" s="326"/>
      <c r="D205" s="326"/>
      <c r="E205" s="326"/>
      <c r="F205" s="326"/>
      <c r="G205" s="326"/>
      <c r="H205" s="326"/>
      <c r="I205" s="334"/>
      <c r="J205" s="326"/>
      <c r="K205" s="334"/>
      <c r="L205" s="326"/>
      <c r="M205" s="326"/>
      <c r="N205" s="326"/>
      <c r="O205" s="326"/>
      <c r="P205" s="326"/>
      <c r="Q205" s="307"/>
      <c r="R205" s="307"/>
      <c r="S205" s="307"/>
    </row>
    <row r="206" spans="1:19">
      <c r="A206" s="326"/>
      <c r="B206" s="326"/>
      <c r="C206" s="326"/>
      <c r="D206" s="326"/>
      <c r="E206" s="326"/>
      <c r="F206" s="326"/>
      <c r="G206" s="326"/>
      <c r="H206" s="326"/>
      <c r="I206" s="334"/>
      <c r="J206" s="326"/>
      <c r="K206" s="334"/>
      <c r="L206" s="326"/>
      <c r="M206" s="326"/>
      <c r="N206" s="326"/>
      <c r="O206" s="326"/>
      <c r="P206" s="326"/>
      <c r="Q206" s="307"/>
      <c r="R206" s="307"/>
      <c r="S206" s="307"/>
    </row>
    <row r="207" spans="1:19">
      <c r="A207" s="326"/>
      <c r="B207" s="326"/>
      <c r="C207" s="326"/>
      <c r="D207" s="326"/>
      <c r="E207" s="326"/>
      <c r="F207" s="326"/>
      <c r="G207" s="326"/>
      <c r="H207" s="326"/>
      <c r="I207" s="334"/>
      <c r="J207" s="326"/>
      <c r="K207" s="334"/>
      <c r="L207" s="326"/>
      <c r="M207" s="326"/>
      <c r="N207" s="326"/>
      <c r="O207" s="326"/>
      <c r="P207" s="326"/>
      <c r="Q207" s="307"/>
      <c r="R207" s="307"/>
      <c r="S207" s="307"/>
    </row>
    <row r="208" spans="1:19">
      <c r="A208" s="326"/>
      <c r="B208" s="326"/>
      <c r="C208" s="326"/>
      <c r="D208" s="326"/>
      <c r="E208" s="326"/>
      <c r="F208" s="326"/>
      <c r="G208" s="326"/>
      <c r="H208" s="326"/>
      <c r="I208" s="334"/>
      <c r="J208" s="326"/>
      <c r="K208" s="334"/>
      <c r="L208" s="326"/>
      <c r="M208" s="326"/>
      <c r="N208" s="326"/>
      <c r="O208" s="326"/>
      <c r="P208" s="326"/>
      <c r="Q208" s="307"/>
      <c r="R208" s="307"/>
      <c r="S208" s="307"/>
    </row>
    <row r="209" spans="1:19">
      <c r="A209" s="326"/>
      <c r="B209" s="326"/>
      <c r="C209" s="326"/>
      <c r="D209" s="326"/>
      <c r="E209" s="326"/>
      <c r="F209" s="326"/>
      <c r="G209" s="326"/>
      <c r="H209" s="326"/>
      <c r="I209" s="334"/>
      <c r="J209" s="326"/>
      <c r="K209" s="334"/>
      <c r="L209" s="326"/>
      <c r="M209" s="326"/>
      <c r="N209" s="326"/>
      <c r="O209" s="326"/>
      <c r="P209" s="326"/>
      <c r="Q209" s="307"/>
      <c r="R209" s="307"/>
      <c r="S209" s="307"/>
    </row>
    <row r="210" spans="1:19">
      <c r="A210" s="326"/>
      <c r="B210" s="326"/>
      <c r="C210" s="326"/>
      <c r="D210" s="326"/>
      <c r="E210" s="326"/>
      <c r="F210" s="326"/>
      <c r="G210" s="326"/>
      <c r="H210" s="326"/>
      <c r="I210" s="334"/>
      <c r="J210" s="326"/>
      <c r="K210" s="334"/>
      <c r="L210" s="326"/>
      <c r="M210" s="326"/>
      <c r="N210" s="326"/>
      <c r="O210" s="326"/>
      <c r="P210" s="326"/>
      <c r="Q210" s="307"/>
      <c r="R210" s="307"/>
      <c r="S210" s="307"/>
    </row>
    <row r="211" spans="1:19">
      <c r="A211" s="326"/>
      <c r="B211" s="326"/>
      <c r="C211" s="326"/>
      <c r="D211" s="326"/>
      <c r="E211" s="326"/>
      <c r="F211" s="326"/>
      <c r="G211" s="326"/>
      <c r="H211" s="326"/>
      <c r="I211" s="334"/>
      <c r="J211" s="326"/>
      <c r="K211" s="334"/>
      <c r="L211" s="326"/>
      <c r="M211" s="326"/>
      <c r="N211" s="326"/>
      <c r="O211" s="326"/>
      <c r="P211" s="326"/>
      <c r="Q211" s="307"/>
      <c r="R211" s="307"/>
      <c r="S211" s="307"/>
    </row>
    <row r="212" spans="1:19">
      <c r="A212" s="326"/>
      <c r="B212" s="326"/>
      <c r="C212" s="326"/>
      <c r="D212" s="326"/>
      <c r="E212" s="326"/>
      <c r="F212" s="326"/>
      <c r="G212" s="326"/>
      <c r="H212" s="326"/>
      <c r="I212" s="334"/>
      <c r="J212" s="326"/>
      <c r="K212" s="334"/>
      <c r="L212" s="326"/>
      <c r="M212" s="326"/>
      <c r="N212" s="326"/>
      <c r="O212" s="326"/>
      <c r="P212" s="326"/>
      <c r="Q212" s="307"/>
      <c r="R212" s="307"/>
      <c r="S212" s="307"/>
    </row>
    <row r="213" spans="1:19">
      <c r="A213" s="326"/>
      <c r="B213" s="326"/>
      <c r="C213" s="326"/>
      <c r="D213" s="326"/>
      <c r="E213" s="326"/>
      <c r="F213" s="326"/>
      <c r="G213" s="326"/>
      <c r="H213" s="326"/>
      <c r="I213" s="334"/>
      <c r="J213" s="326"/>
      <c r="K213" s="334"/>
      <c r="L213" s="326"/>
      <c r="M213" s="326"/>
      <c r="N213" s="326"/>
      <c r="O213" s="326"/>
      <c r="P213" s="326"/>
      <c r="Q213" s="307"/>
      <c r="R213" s="307"/>
      <c r="S213" s="307"/>
    </row>
    <row r="214" spans="1:19">
      <c r="A214" s="326"/>
      <c r="B214" s="326"/>
      <c r="C214" s="326"/>
      <c r="D214" s="326"/>
      <c r="E214" s="326"/>
      <c r="F214" s="326"/>
      <c r="G214" s="326"/>
      <c r="H214" s="326"/>
      <c r="I214" s="334"/>
      <c r="J214" s="326"/>
      <c r="K214" s="334"/>
      <c r="L214" s="326"/>
      <c r="M214" s="326"/>
      <c r="N214" s="326"/>
      <c r="O214" s="326"/>
      <c r="P214" s="326"/>
      <c r="Q214" s="307"/>
      <c r="R214" s="307"/>
      <c r="S214" s="307"/>
    </row>
    <row r="215" spans="1:19">
      <c r="A215" s="326"/>
      <c r="B215" s="326"/>
      <c r="C215" s="326"/>
      <c r="D215" s="326"/>
      <c r="E215" s="326"/>
      <c r="F215" s="326"/>
      <c r="G215" s="326"/>
      <c r="H215" s="326"/>
      <c r="I215" s="334"/>
      <c r="J215" s="326"/>
      <c r="K215" s="334"/>
      <c r="L215" s="326"/>
      <c r="M215" s="326"/>
      <c r="N215" s="326"/>
      <c r="O215" s="326"/>
      <c r="P215" s="326"/>
      <c r="Q215" s="307"/>
      <c r="R215" s="307"/>
      <c r="S215" s="307"/>
    </row>
    <row r="216" spans="1:19">
      <c r="A216" s="326"/>
      <c r="B216" s="326"/>
      <c r="C216" s="326"/>
      <c r="D216" s="326"/>
      <c r="E216" s="326"/>
      <c r="F216" s="326"/>
      <c r="G216" s="326"/>
      <c r="H216" s="326"/>
      <c r="I216" s="334"/>
      <c r="J216" s="326"/>
      <c r="K216" s="334"/>
      <c r="L216" s="326"/>
      <c r="M216" s="326"/>
      <c r="N216" s="326"/>
      <c r="O216" s="326"/>
      <c r="P216" s="326"/>
      <c r="Q216" s="307"/>
      <c r="R216" s="307"/>
      <c r="S216" s="307"/>
    </row>
    <row r="217" spans="1:19">
      <c r="A217" s="326"/>
      <c r="B217" s="326"/>
      <c r="C217" s="326"/>
      <c r="D217" s="326"/>
      <c r="E217" s="326"/>
      <c r="F217" s="326"/>
      <c r="G217" s="326"/>
      <c r="H217" s="326"/>
      <c r="I217" s="334"/>
      <c r="J217" s="326"/>
      <c r="K217" s="334"/>
      <c r="L217" s="326"/>
      <c r="M217" s="326"/>
      <c r="N217" s="326"/>
      <c r="O217" s="326"/>
      <c r="P217" s="326"/>
      <c r="Q217" s="307"/>
      <c r="R217" s="307"/>
      <c r="S217" s="307"/>
    </row>
    <row r="218" spans="1:19">
      <c r="A218" s="326"/>
      <c r="B218" s="326"/>
      <c r="C218" s="326"/>
      <c r="D218" s="326"/>
      <c r="E218" s="326"/>
      <c r="F218" s="326"/>
      <c r="G218" s="326"/>
      <c r="H218" s="326"/>
      <c r="I218" s="334"/>
      <c r="J218" s="326"/>
      <c r="K218" s="334"/>
      <c r="L218" s="326"/>
      <c r="M218" s="326"/>
      <c r="N218" s="326"/>
      <c r="O218" s="326"/>
      <c r="P218" s="326"/>
      <c r="Q218" s="307"/>
      <c r="R218" s="307"/>
      <c r="S218" s="307"/>
    </row>
    <row r="219" spans="1:19">
      <c r="A219" s="326"/>
      <c r="B219" s="326"/>
      <c r="C219" s="326"/>
      <c r="D219" s="326"/>
      <c r="E219" s="326"/>
      <c r="F219" s="326"/>
      <c r="G219" s="326"/>
      <c r="H219" s="326"/>
      <c r="I219" s="334"/>
      <c r="J219" s="326"/>
      <c r="K219" s="334"/>
      <c r="L219" s="326"/>
      <c r="M219" s="326"/>
      <c r="N219" s="326"/>
      <c r="O219" s="326"/>
      <c r="P219" s="326"/>
      <c r="Q219" s="307"/>
      <c r="R219" s="307"/>
      <c r="S219" s="307"/>
    </row>
    <row r="220" spans="1:19">
      <c r="A220" s="326"/>
      <c r="B220" s="326"/>
      <c r="C220" s="326"/>
      <c r="D220" s="326"/>
      <c r="E220" s="326"/>
      <c r="F220" s="326"/>
      <c r="G220" s="326"/>
      <c r="H220" s="326"/>
      <c r="I220" s="334"/>
      <c r="J220" s="326"/>
      <c r="K220" s="334"/>
      <c r="L220" s="326"/>
      <c r="M220" s="326"/>
      <c r="N220" s="326"/>
      <c r="O220" s="326"/>
      <c r="P220" s="326"/>
      <c r="Q220" s="307"/>
      <c r="R220" s="307"/>
      <c r="S220" s="307"/>
    </row>
    <row r="221" spans="1:19">
      <c r="A221" s="326"/>
      <c r="B221" s="326"/>
      <c r="C221" s="326"/>
      <c r="D221" s="326"/>
      <c r="E221" s="326"/>
      <c r="F221" s="326"/>
      <c r="G221" s="326"/>
      <c r="H221" s="326"/>
      <c r="I221" s="334"/>
      <c r="J221" s="326"/>
      <c r="K221" s="334"/>
      <c r="L221" s="326"/>
      <c r="M221" s="326"/>
      <c r="N221" s="326"/>
      <c r="O221" s="326"/>
      <c r="P221" s="326"/>
      <c r="Q221" s="307"/>
      <c r="R221" s="307"/>
      <c r="S221" s="307"/>
    </row>
    <row r="222" spans="1:19">
      <c r="A222" s="326" t="s">
        <v>382</v>
      </c>
      <c r="B222" s="326"/>
      <c r="C222" s="326"/>
      <c r="D222" s="326"/>
      <c r="E222" s="326"/>
      <c r="F222" s="326"/>
      <c r="G222" s="326"/>
      <c r="H222" s="326"/>
      <c r="I222" s="334">
        <f>SUM(I1:I129)</f>
        <v>864871282.714</v>
      </c>
      <c r="J222" s="326"/>
      <c r="K222" s="334">
        <f>I222*0.8</f>
        <v>691897026.1712</v>
      </c>
      <c r="L222" s="326"/>
      <c r="M222" s="326"/>
      <c r="N222" s="326"/>
      <c r="O222" s="326"/>
      <c r="P222" s="326"/>
      <c r="Q222" s="307"/>
      <c r="R222" s="307"/>
      <c r="S222" s="307"/>
    </row>
    <row r="223" spans="1:19">
      <c r="A223" s="306"/>
      <c r="B223" s="306"/>
      <c r="C223" s="306"/>
      <c r="D223" s="306"/>
      <c r="E223" s="306"/>
      <c r="F223" s="335"/>
      <c r="G223" s="306"/>
      <c r="H223" s="306"/>
      <c r="I223" s="336"/>
      <c r="J223" s="306"/>
      <c r="K223" s="336"/>
      <c r="L223" s="306"/>
      <c r="M223" s="306"/>
      <c r="N223" s="306"/>
      <c r="O223" s="306"/>
      <c r="P223" s="306"/>
      <c r="Q223" s="307"/>
      <c r="R223" s="307"/>
      <c r="S223" s="307"/>
    </row>
    <row r="224" spans="1:19">
      <c r="A224" s="306"/>
      <c r="B224" s="306"/>
      <c r="C224" s="306"/>
      <c r="D224" s="306"/>
      <c r="E224" s="306"/>
      <c r="F224" s="335"/>
      <c r="G224" s="306"/>
      <c r="H224" s="306"/>
      <c r="I224" s="336"/>
      <c r="J224" s="306"/>
      <c r="K224" s="336"/>
      <c r="L224" s="306"/>
      <c r="M224" s="306"/>
      <c r="N224" s="306"/>
      <c r="O224" s="306"/>
      <c r="P224" s="306"/>
      <c r="Q224" s="307"/>
      <c r="R224" s="307"/>
      <c r="S224" s="307"/>
    </row>
    <row r="225" spans="1:19">
      <c r="A225" s="306"/>
      <c r="B225" s="306"/>
      <c r="C225" s="306"/>
      <c r="D225" s="306"/>
      <c r="E225" s="306"/>
      <c r="F225" s="335"/>
      <c r="G225" s="306"/>
      <c r="H225" s="306"/>
      <c r="I225" s="336"/>
      <c r="J225" s="306"/>
      <c r="K225" s="336"/>
      <c r="L225" s="306"/>
      <c r="M225" s="306"/>
      <c r="N225" s="306"/>
      <c r="O225" s="306"/>
      <c r="P225" s="306"/>
      <c r="Q225" s="307"/>
      <c r="R225" s="307"/>
      <c r="S225" s="307"/>
    </row>
    <row r="226" spans="1:19">
      <c r="A226" s="306"/>
      <c r="B226" s="306"/>
      <c r="C226" s="306"/>
      <c r="D226" s="306"/>
      <c r="E226" s="306"/>
      <c r="F226" s="335"/>
      <c r="G226" s="306"/>
      <c r="H226" s="306"/>
      <c r="I226" s="336"/>
      <c r="J226" s="306"/>
      <c r="K226" s="336"/>
      <c r="L226" s="306"/>
      <c r="M226" s="306"/>
      <c r="N226" s="306"/>
      <c r="O226" s="306"/>
      <c r="P226" s="306"/>
      <c r="Q226" s="307"/>
      <c r="R226" s="307"/>
      <c r="S226" s="307"/>
    </row>
    <row r="227" spans="1:19">
      <c r="A227" s="306"/>
      <c r="B227" s="306"/>
      <c r="C227" s="306"/>
      <c r="D227" s="306"/>
      <c r="E227" s="306"/>
      <c r="F227" s="335"/>
      <c r="G227" s="306"/>
      <c r="H227" s="306"/>
      <c r="I227" s="336"/>
      <c r="J227" s="306"/>
      <c r="K227" s="336"/>
      <c r="L227" s="306"/>
      <c r="M227" s="306"/>
      <c r="N227" s="306"/>
      <c r="O227" s="306"/>
      <c r="P227" s="306"/>
      <c r="Q227" s="307"/>
      <c r="R227" s="307"/>
      <c r="S227" s="307"/>
    </row>
    <row r="228" spans="1:19">
      <c r="A228" s="306"/>
      <c r="B228" s="306"/>
      <c r="C228" s="306"/>
      <c r="D228" s="306"/>
      <c r="E228" s="306"/>
      <c r="F228" s="335"/>
      <c r="G228" s="306"/>
      <c r="H228" s="306"/>
      <c r="I228" s="336"/>
      <c r="J228" s="306"/>
      <c r="K228" s="336"/>
      <c r="L228" s="306"/>
      <c r="M228" s="306"/>
      <c r="N228" s="306"/>
      <c r="O228" s="306"/>
      <c r="P228" s="306"/>
      <c r="Q228" s="307"/>
      <c r="R228" s="307"/>
      <c r="S228" s="307"/>
    </row>
    <row r="229" spans="1:19">
      <c r="A229" s="306"/>
      <c r="B229" s="306"/>
      <c r="C229" s="306"/>
      <c r="D229" s="306"/>
      <c r="E229" s="306"/>
      <c r="F229" s="335"/>
      <c r="G229" s="306"/>
      <c r="H229" s="306"/>
      <c r="I229" s="336"/>
      <c r="J229" s="306"/>
      <c r="K229" s="336"/>
      <c r="L229" s="306"/>
      <c r="M229" s="306"/>
      <c r="N229" s="306"/>
      <c r="O229" s="306"/>
      <c r="P229" s="306"/>
      <c r="Q229" s="307"/>
      <c r="R229" s="307"/>
      <c r="S229" s="307"/>
    </row>
    <row r="230" spans="1:19">
      <c r="A230" s="306"/>
      <c r="B230" s="306"/>
      <c r="C230" s="306"/>
      <c r="D230" s="306"/>
      <c r="E230" s="306"/>
      <c r="F230" s="335"/>
      <c r="G230" s="306"/>
      <c r="H230" s="306"/>
      <c r="I230" s="336"/>
      <c r="J230" s="306"/>
      <c r="K230" s="336"/>
      <c r="L230" s="306"/>
      <c r="M230" s="306"/>
      <c r="N230" s="306"/>
      <c r="O230" s="306"/>
      <c r="P230" s="306"/>
      <c r="Q230" s="307"/>
      <c r="R230" s="307"/>
      <c r="S230" s="307"/>
    </row>
    <row r="231" spans="1:19">
      <c r="A231" s="306"/>
      <c r="B231" s="306"/>
      <c r="C231" s="306"/>
      <c r="D231" s="306"/>
      <c r="E231" s="306"/>
      <c r="F231" s="335"/>
      <c r="G231" s="306"/>
      <c r="H231" s="306"/>
      <c r="I231" s="336"/>
      <c r="J231" s="306"/>
      <c r="K231" s="336"/>
      <c r="L231" s="306"/>
      <c r="M231" s="306"/>
      <c r="N231" s="306"/>
      <c r="O231" s="306"/>
      <c r="P231" s="306"/>
      <c r="Q231" s="307"/>
      <c r="R231" s="307"/>
      <c r="S231" s="307"/>
    </row>
    <row r="232" spans="1:19">
      <c r="A232" s="306"/>
      <c r="B232" s="306"/>
      <c r="C232" s="306"/>
      <c r="D232" s="306"/>
      <c r="E232" s="306"/>
      <c r="F232" s="335"/>
      <c r="G232" s="306"/>
      <c r="H232" s="306"/>
      <c r="I232" s="336"/>
      <c r="J232" s="306"/>
      <c r="K232" s="336"/>
      <c r="L232" s="306"/>
      <c r="M232" s="306"/>
      <c r="N232" s="306"/>
      <c r="O232" s="306"/>
      <c r="P232" s="306"/>
      <c r="Q232" s="307"/>
      <c r="R232" s="307"/>
      <c r="S232" s="307"/>
    </row>
    <row r="233" spans="1:19">
      <c r="A233" s="306"/>
      <c r="B233" s="306"/>
      <c r="C233" s="306"/>
      <c r="D233" s="306"/>
      <c r="E233" s="306"/>
      <c r="F233" s="335"/>
      <c r="G233" s="306"/>
      <c r="H233" s="306"/>
      <c r="I233" s="336"/>
      <c r="J233" s="306"/>
      <c r="K233" s="336"/>
      <c r="L233" s="306"/>
      <c r="M233" s="306"/>
      <c r="N233" s="306"/>
      <c r="O233" s="306"/>
      <c r="P233" s="306"/>
      <c r="Q233" s="307"/>
      <c r="R233" s="307"/>
      <c r="S233" s="307"/>
    </row>
    <row r="234" spans="1:19">
      <c r="A234" s="306"/>
      <c r="B234" s="306"/>
      <c r="C234" s="306"/>
      <c r="D234" s="306"/>
      <c r="E234" s="306"/>
      <c r="F234" s="335"/>
      <c r="G234" s="306"/>
      <c r="H234" s="306"/>
      <c r="I234" s="336"/>
      <c r="J234" s="306"/>
      <c r="K234" s="336"/>
      <c r="L234" s="306"/>
      <c r="M234" s="306"/>
      <c r="N234" s="306"/>
      <c r="O234" s="306"/>
      <c r="P234" s="306"/>
      <c r="Q234" s="307"/>
      <c r="R234" s="307"/>
      <c r="S234" s="307"/>
    </row>
    <row r="235" spans="1:19">
      <c r="A235" s="306"/>
      <c r="B235" s="306"/>
      <c r="C235" s="306"/>
      <c r="D235" s="306"/>
      <c r="E235" s="306"/>
      <c r="F235" s="335"/>
      <c r="G235" s="306"/>
      <c r="H235" s="306"/>
      <c r="I235" s="336"/>
      <c r="J235" s="306"/>
      <c r="K235" s="336"/>
      <c r="L235" s="306"/>
      <c r="M235" s="306"/>
      <c r="N235" s="306"/>
      <c r="O235" s="306"/>
      <c r="P235" s="306"/>
      <c r="Q235" s="307"/>
      <c r="R235" s="307"/>
      <c r="S235" s="307"/>
    </row>
    <row r="236" spans="1:19">
      <c r="A236" s="306"/>
      <c r="B236" s="306"/>
      <c r="C236" s="306"/>
      <c r="D236" s="306"/>
      <c r="E236" s="306"/>
      <c r="F236" s="335"/>
      <c r="G236" s="306"/>
      <c r="H236" s="306"/>
      <c r="I236" s="336"/>
      <c r="J236" s="306"/>
      <c r="K236" s="336"/>
      <c r="L236" s="306"/>
      <c r="M236" s="306"/>
      <c r="N236" s="306"/>
      <c r="O236" s="306"/>
      <c r="P236" s="306"/>
      <c r="Q236" s="307"/>
      <c r="R236" s="307"/>
      <c r="S236" s="307"/>
    </row>
    <row r="237" spans="1:19">
      <c r="A237" s="306"/>
      <c r="B237" s="306"/>
      <c r="C237" s="306"/>
      <c r="D237" s="306"/>
      <c r="E237" s="306"/>
      <c r="F237" s="335"/>
      <c r="G237" s="306"/>
      <c r="H237" s="306"/>
      <c r="I237" s="336"/>
      <c r="J237" s="306"/>
      <c r="K237" s="336"/>
      <c r="L237" s="306"/>
      <c r="M237" s="306"/>
      <c r="N237" s="306"/>
      <c r="O237" s="306"/>
      <c r="P237" s="306"/>
      <c r="Q237" s="307"/>
      <c r="R237" s="307"/>
      <c r="S237" s="307"/>
    </row>
    <row r="238" spans="1:19">
      <c r="A238" s="306"/>
      <c r="B238" s="306"/>
      <c r="C238" s="306"/>
      <c r="D238" s="306"/>
      <c r="E238" s="306"/>
      <c r="F238" s="335"/>
      <c r="G238" s="306"/>
      <c r="H238" s="306"/>
      <c r="I238" s="336"/>
      <c r="J238" s="306"/>
      <c r="K238" s="336"/>
      <c r="L238" s="306"/>
      <c r="M238" s="306"/>
      <c r="N238" s="306"/>
      <c r="O238" s="306"/>
      <c r="P238" s="306"/>
      <c r="Q238" s="307"/>
      <c r="R238" s="307"/>
      <c r="S238" s="307"/>
    </row>
    <row r="239" spans="1:19">
      <c r="A239" s="306"/>
      <c r="B239" s="306"/>
      <c r="C239" s="306"/>
      <c r="D239" s="306"/>
      <c r="E239" s="306"/>
      <c r="F239" s="335"/>
      <c r="G239" s="306"/>
      <c r="H239" s="306"/>
      <c r="I239" s="336"/>
      <c r="J239" s="306"/>
      <c r="K239" s="336"/>
      <c r="L239" s="306"/>
      <c r="M239" s="306"/>
      <c r="N239" s="306"/>
      <c r="O239" s="306"/>
      <c r="P239" s="306"/>
      <c r="Q239" s="307"/>
      <c r="R239" s="307"/>
      <c r="S239" s="307"/>
    </row>
    <row r="240" spans="1:19">
      <c r="A240" s="306"/>
      <c r="B240" s="306"/>
      <c r="C240" s="306"/>
      <c r="D240" s="306"/>
      <c r="E240" s="306"/>
      <c r="F240" s="335"/>
      <c r="G240" s="306"/>
      <c r="H240" s="306"/>
      <c r="I240" s="336"/>
      <c r="J240" s="306"/>
      <c r="K240" s="336"/>
      <c r="L240" s="306"/>
      <c r="M240" s="306"/>
      <c r="N240" s="306"/>
      <c r="O240" s="306"/>
      <c r="P240" s="306"/>
      <c r="Q240" s="307"/>
      <c r="R240" s="307"/>
      <c r="S240" s="307"/>
    </row>
    <row r="241" spans="1:19">
      <c r="A241" s="306"/>
      <c r="B241" s="306"/>
      <c r="C241" s="306"/>
      <c r="D241" s="306"/>
      <c r="E241" s="306"/>
      <c r="F241" s="335"/>
      <c r="G241" s="306"/>
      <c r="H241" s="306"/>
      <c r="I241" s="336"/>
      <c r="J241" s="306"/>
      <c r="K241" s="336"/>
      <c r="L241" s="306"/>
      <c r="M241" s="306"/>
      <c r="N241" s="306"/>
      <c r="O241" s="306"/>
      <c r="P241" s="306"/>
      <c r="Q241" s="307"/>
      <c r="R241" s="307"/>
      <c r="S241" s="307"/>
    </row>
    <row r="242" spans="1:19">
      <c r="A242" s="306"/>
      <c r="B242" s="306"/>
      <c r="C242" s="306"/>
      <c r="D242" s="306"/>
      <c r="E242" s="306"/>
      <c r="F242" s="335"/>
      <c r="G242" s="306"/>
      <c r="H242" s="306"/>
      <c r="I242" s="336"/>
      <c r="J242" s="306"/>
      <c r="K242" s="336"/>
      <c r="L242" s="306"/>
      <c r="M242" s="306"/>
      <c r="N242" s="306"/>
      <c r="O242" s="306"/>
      <c r="P242" s="306"/>
      <c r="Q242" s="307"/>
      <c r="R242" s="307"/>
      <c r="S242" s="307"/>
    </row>
    <row r="243" spans="1:19">
      <c r="A243" s="306"/>
      <c r="B243" s="306"/>
      <c r="C243" s="306"/>
      <c r="D243" s="306"/>
      <c r="E243" s="306"/>
      <c r="F243" s="335"/>
      <c r="G243" s="306"/>
      <c r="H243" s="306"/>
      <c r="I243" s="336"/>
      <c r="J243" s="306"/>
      <c r="K243" s="336"/>
      <c r="L243" s="306"/>
      <c r="M243" s="306"/>
      <c r="N243" s="306"/>
      <c r="O243" s="306"/>
      <c r="P243" s="306"/>
      <c r="Q243" s="307"/>
      <c r="R243" s="307"/>
      <c r="S243" s="307"/>
    </row>
    <row r="244" spans="1:19">
      <c r="A244" s="306"/>
      <c r="B244" s="306"/>
      <c r="C244" s="306"/>
      <c r="D244" s="306"/>
      <c r="E244" s="306"/>
      <c r="F244" s="335"/>
      <c r="G244" s="306"/>
      <c r="H244" s="306"/>
      <c r="I244" s="336"/>
      <c r="J244" s="306"/>
      <c r="K244" s="336"/>
      <c r="L244" s="306"/>
      <c r="M244" s="306"/>
      <c r="N244" s="306"/>
      <c r="O244" s="306"/>
      <c r="P244" s="306"/>
      <c r="Q244" s="307"/>
      <c r="R244" s="307"/>
      <c r="S244" s="307"/>
    </row>
    <row r="245" spans="1:19">
      <c r="A245" s="306"/>
      <c r="B245" s="306"/>
      <c r="C245" s="306"/>
      <c r="D245" s="306"/>
      <c r="E245" s="306"/>
      <c r="F245" s="335"/>
      <c r="G245" s="306"/>
      <c r="H245" s="306"/>
      <c r="I245" s="336"/>
      <c r="J245" s="306"/>
      <c r="K245" s="336"/>
      <c r="L245" s="306"/>
      <c r="M245" s="306"/>
      <c r="N245" s="306"/>
      <c r="O245" s="306"/>
      <c r="P245" s="306"/>
      <c r="Q245" s="307"/>
      <c r="R245" s="307"/>
      <c r="S245" s="307"/>
    </row>
    <row r="246" spans="1:19">
      <c r="A246" s="306"/>
      <c r="B246" s="306"/>
      <c r="C246" s="306"/>
      <c r="D246" s="306"/>
      <c r="E246" s="306"/>
      <c r="F246" s="335"/>
      <c r="G246" s="306"/>
      <c r="H246" s="306"/>
      <c r="I246" s="336"/>
      <c r="J246" s="306"/>
      <c r="K246" s="336"/>
      <c r="L246" s="306"/>
      <c r="M246" s="306"/>
      <c r="N246" s="306"/>
      <c r="O246" s="306"/>
      <c r="P246" s="306"/>
      <c r="Q246" s="307"/>
      <c r="R246" s="307"/>
      <c r="S246" s="307"/>
    </row>
    <row r="247" spans="1:19">
      <c r="A247" s="306"/>
      <c r="B247" s="306"/>
      <c r="C247" s="306"/>
      <c r="D247" s="306"/>
      <c r="E247" s="306"/>
      <c r="F247" s="335"/>
      <c r="G247" s="306"/>
      <c r="H247" s="306"/>
      <c r="I247" s="336"/>
      <c r="J247" s="306"/>
      <c r="K247" s="336"/>
      <c r="L247" s="306"/>
      <c r="M247" s="306"/>
      <c r="N247" s="306"/>
      <c r="O247" s="306"/>
      <c r="P247" s="306"/>
      <c r="Q247" s="307"/>
      <c r="R247" s="307"/>
      <c r="S247" s="307"/>
    </row>
    <row r="248" spans="1:19">
      <c r="A248" s="306"/>
      <c r="B248" s="306"/>
      <c r="C248" s="306"/>
      <c r="D248" s="306"/>
      <c r="E248" s="306"/>
      <c r="F248" s="335"/>
      <c r="G248" s="306"/>
      <c r="H248" s="306"/>
      <c r="I248" s="336"/>
      <c r="J248" s="306"/>
      <c r="K248" s="336"/>
      <c r="L248" s="306"/>
      <c r="M248" s="306"/>
      <c r="N248" s="306"/>
      <c r="O248" s="306"/>
      <c r="P248" s="306"/>
      <c r="Q248" s="307"/>
      <c r="R248" s="307"/>
      <c r="S248" s="307"/>
    </row>
    <row r="249" spans="1:19">
      <c r="A249" s="306"/>
      <c r="B249" s="306"/>
      <c r="C249" s="306"/>
      <c r="D249" s="306"/>
      <c r="E249" s="306"/>
      <c r="F249" s="335"/>
      <c r="G249" s="306"/>
      <c r="H249" s="306"/>
      <c r="I249" s="336"/>
      <c r="J249" s="306"/>
      <c r="K249" s="336"/>
      <c r="L249" s="306"/>
      <c r="M249" s="306"/>
      <c r="N249" s="306"/>
      <c r="O249" s="306"/>
      <c r="P249" s="306"/>
      <c r="Q249" s="307"/>
      <c r="R249" s="307"/>
      <c r="S249" s="307"/>
    </row>
    <row r="250" spans="1:19">
      <c r="A250" s="306"/>
      <c r="B250" s="306"/>
      <c r="C250" s="306"/>
      <c r="D250" s="306"/>
      <c r="E250" s="306"/>
      <c r="F250" s="335"/>
      <c r="G250" s="306"/>
      <c r="H250" s="306"/>
      <c r="I250" s="336"/>
      <c r="J250" s="306"/>
      <c r="K250" s="336"/>
      <c r="L250" s="306"/>
      <c r="M250" s="306"/>
      <c r="N250" s="306"/>
      <c r="O250" s="306"/>
      <c r="P250" s="306"/>
      <c r="Q250" s="307"/>
      <c r="R250" s="307"/>
      <c r="S250" s="307"/>
    </row>
    <row r="251" spans="1:19">
      <c r="A251" s="306"/>
      <c r="B251" s="306"/>
      <c r="C251" s="306"/>
      <c r="D251" s="306"/>
      <c r="E251" s="306"/>
      <c r="F251" s="335"/>
      <c r="G251" s="306"/>
      <c r="H251" s="306"/>
      <c r="I251" s="336"/>
      <c r="J251" s="306"/>
      <c r="K251" s="336"/>
      <c r="L251" s="306"/>
      <c r="M251" s="306"/>
      <c r="N251" s="306"/>
      <c r="O251" s="306"/>
      <c r="P251" s="306"/>
      <c r="Q251" s="307"/>
      <c r="R251" s="307"/>
      <c r="S251" s="307"/>
    </row>
    <row r="252" spans="1:19">
      <c r="A252" s="306"/>
      <c r="B252" s="306"/>
      <c r="C252" s="306"/>
      <c r="D252" s="306"/>
      <c r="E252" s="306"/>
      <c r="F252" s="335"/>
      <c r="G252" s="306"/>
      <c r="H252" s="306"/>
      <c r="I252" s="336"/>
      <c r="J252" s="306"/>
      <c r="K252" s="336"/>
      <c r="L252" s="306"/>
      <c r="M252" s="306"/>
      <c r="N252" s="306"/>
      <c r="O252" s="306"/>
      <c r="P252" s="306"/>
      <c r="Q252" s="307"/>
      <c r="R252" s="307"/>
      <c r="S252" s="307"/>
    </row>
    <row r="253" spans="1:19">
      <c r="A253" s="306"/>
      <c r="B253" s="306"/>
      <c r="C253" s="306"/>
      <c r="D253" s="306"/>
      <c r="E253" s="306"/>
      <c r="F253" s="335"/>
      <c r="G253" s="306"/>
      <c r="H253" s="306"/>
      <c r="I253" s="336"/>
      <c r="J253" s="306"/>
      <c r="K253" s="336"/>
      <c r="L253" s="306"/>
      <c r="M253" s="306"/>
      <c r="N253" s="306"/>
      <c r="O253" s="306"/>
      <c r="P253" s="306"/>
      <c r="Q253" s="307"/>
      <c r="R253" s="307"/>
      <c r="S253" s="307"/>
    </row>
    <row r="254" spans="1:19">
      <c r="A254" s="306"/>
      <c r="B254" s="306"/>
      <c r="C254" s="306"/>
      <c r="D254" s="306"/>
      <c r="E254" s="306"/>
      <c r="F254" s="335"/>
      <c r="G254" s="306"/>
      <c r="H254" s="306"/>
      <c r="I254" s="336"/>
      <c r="J254" s="306"/>
      <c r="K254" s="336"/>
      <c r="L254" s="306"/>
      <c r="M254" s="306"/>
      <c r="N254" s="306"/>
      <c r="O254" s="306"/>
      <c r="P254" s="306"/>
      <c r="Q254" s="307"/>
      <c r="R254" s="307"/>
      <c r="S254" s="307"/>
    </row>
    <row r="255" spans="1:19">
      <c r="A255" s="306"/>
      <c r="B255" s="306"/>
      <c r="C255" s="306"/>
      <c r="D255" s="306"/>
      <c r="E255" s="306"/>
      <c r="F255" s="335"/>
      <c r="G255" s="306"/>
      <c r="H255" s="306"/>
      <c r="I255" s="336"/>
      <c r="J255" s="306"/>
      <c r="K255" s="336"/>
      <c r="L255" s="306"/>
      <c r="M255" s="306"/>
      <c r="N255" s="306"/>
      <c r="O255" s="306"/>
      <c r="P255" s="306"/>
      <c r="Q255" s="307"/>
      <c r="R255" s="307"/>
      <c r="S255" s="307"/>
    </row>
    <row r="256" spans="1:19">
      <c r="A256" s="306"/>
      <c r="B256" s="306"/>
      <c r="C256" s="306"/>
      <c r="D256" s="306"/>
      <c r="E256" s="306"/>
      <c r="F256" s="335"/>
      <c r="G256" s="306"/>
      <c r="H256" s="306"/>
      <c r="I256" s="336"/>
      <c r="J256" s="306"/>
      <c r="K256" s="336"/>
      <c r="L256" s="306"/>
      <c r="M256" s="306"/>
      <c r="N256" s="306"/>
      <c r="O256" s="306"/>
      <c r="P256" s="306"/>
      <c r="Q256" s="307"/>
      <c r="R256" s="307"/>
      <c r="S256" s="307"/>
    </row>
    <row r="257" spans="1:19">
      <c r="A257" s="306"/>
      <c r="B257" s="306"/>
      <c r="C257" s="306"/>
      <c r="D257" s="306"/>
      <c r="E257" s="306"/>
      <c r="F257" s="335"/>
      <c r="G257" s="306"/>
      <c r="H257" s="306"/>
      <c r="I257" s="336"/>
      <c r="J257" s="306"/>
      <c r="K257" s="336"/>
      <c r="L257" s="306"/>
      <c r="M257" s="306"/>
      <c r="N257" s="306"/>
      <c r="O257" s="306"/>
      <c r="P257" s="306"/>
      <c r="Q257" s="307"/>
      <c r="R257" s="307"/>
      <c r="S257" s="307"/>
    </row>
    <row r="258" spans="1:19">
      <c r="A258" s="306"/>
      <c r="B258" s="306"/>
      <c r="C258" s="306"/>
      <c r="D258" s="306"/>
      <c r="E258" s="306"/>
      <c r="F258" s="335"/>
      <c r="G258" s="306"/>
      <c r="H258" s="306"/>
      <c r="I258" s="336"/>
      <c r="J258" s="306"/>
      <c r="K258" s="336"/>
      <c r="L258" s="306"/>
      <c r="M258" s="306"/>
      <c r="N258" s="306"/>
      <c r="O258" s="306"/>
      <c r="P258" s="306"/>
      <c r="Q258" s="307"/>
      <c r="R258" s="307"/>
      <c r="S258" s="307"/>
    </row>
    <row r="259" spans="1:19">
      <c r="A259" s="306"/>
      <c r="B259" s="306"/>
      <c r="C259" s="306"/>
      <c r="D259" s="306"/>
      <c r="E259" s="306"/>
      <c r="F259" s="335"/>
      <c r="G259" s="306"/>
      <c r="H259" s="306"/>
      <c r="I259" s="336"/>
      <c r="J259" s="306"/>
      <c r="K259" s="336"/>
      <c r="L259" s="306"/>
      <c r="M259" s="306"/>
      <c r="N259" s="306"/>
      <c r="O259" s="306"/>
      <c r="P259" s="306"/>
      <c r="Q259" s="307"/>
      <c r="R259" s="307"/>
      <c r="S259" s="307"/>
    </row>
    <row r="260" spans="1:19">
      <c r="A260" s="306"/>
      <c r="B260" s="306"/>
      <c r="C260" s="306"/>
      <c r="D260" s="306"/>
      <c r="E260" s="306"/>
      <c r="F260" s="335"/>
      <c r="G260" s="306"/>
      <c r="H260" s="306"/>
      <c r="I260" s="336"/>
      <c r="J260" s="306"/>
      <c r="K260" s="336"/>
      <c r="L260" s="306"/>
      <c r="M260" s="306"/>
      <c r="N260" s="306"/>
      <c r="O260" s="306"/>
      <c r="P260" s="306"/>
      <c r="Q260" s="307"/>
      <c r="R260" s="307"/>
      <c r="S260" s="307"/>
    </row>
    <row r="261" spans="1:19">
      <c r="A261" s="306"/>
      <c r="B261" s="306"/>
      <c r="C261" s="306"/>
      <c r="D261" s="306"/>
      <c r="E261" s="306"/>
      <c r="F261" s="335"/>
      <c r="G261" s="306"/>
      <c r="H261" s="306"/>
      <c r="I261" s="336"/>
      <c r="J261" s="306"/>
      <c r="K261" s="336"/>
      <c r="L261" s="306"/>
      <c r="M261" s="306"/>
      <c r="N261" s="306"/>
      <c r="O261" s="306"/>
      <c r="P261" s="306"/>
      <c r="Q261" s="307"/>
      <c r="R261" s="307"/>
      <c r="S261" s="307"/>
    </row>
    <row r="262" spans="1:19">
      <c r="A262" s="306"/>
      <c r="B262" s="306"/>
      <c r="C262" s="306"/>
      <c r="D262" s="306"/>
      <c r="E262" s="306"/>
      <c r="F262" s="335"/>
      <c r="G262" s="306"/>
      <c r="H262" s="306"/>
      <c r="I262" s="336"/>
      <c r="J262" s="306"/>
      <c r="K262" s="336"/>
      <c r="L262" s="306"/>
      <c r="M262" s="306"/>
      <c r="N262" s="306"/>
      <c r="O262" s="306"/>
      <c r="P262" s="306"/>
      <c r="Q262" s="307"/>
      <c r="R262" s="307"/>
      <c r="S262" s="307"/>
    </row>
    <row r="263" spans="1:19">
      <c r="A263" s="306"/>
      <c r="B263" s="306"/>
      <c r="C263" s="306"/>
      <c r="D263" s="306"/>
      <c r="E263" s="306"/>
      <c r="F263" s="335"/>
      <c r="G263" s="306"/>
      <c r="H263" s="306"/>
      <c r="I263" s="336"/>
      <c r="J263" s="306"/>
      <c r="K263" s="336"/>
      <c r="L263" s="306"/>
      <c r="M263" s="306"/>
      <c r="N263" s="306"/>
      <c r="O263" s="306"/>
      <c r="P263" s="306"/>
      <c r="Q263" s="307"/>
      <c r="R263" s="307"/>
      <c r="S263" s="307"/>
    </row>
    <row r="264" spans="1:19">
      <c r="A264" s="306"/>
      <c r="B264" s="306"/>
      <c r="C264" s="306"/>
      <c r="D264" s="306"/>
      <c r="E264" s="306"/>
      <c r="F264" s="335"/>
      <c r="G264" s="306"/>
      <c r="H264" s="306"/>
      <c r="I264" s="336"/>
      <c r="J264" s="306"/>
      <c r="K264" s="336"/>
      <c r="L264" s="306"/>
      <c r="M264" s="306"/>
      <c r="N264" s="306"/>
      <c r="O264" s="306"/>
      <c r="P264" s="306"/>
      <c r="Q264" s="307"/>
      <c r="R264" s="307"/>
      <c r="S264" s="307"/>
    </row>
    <row r="265" spans="1:19">
      <c r="A265" s="306"/>
      <c r="B265" s="306"/>
      <c r="C265" s="306"/>
      <c r="D265" s="306"/>
      <c r="E265" s="306"/>
      <c r="F265" s="335"/>
      <c r="G265" s="306"/>
      <c r="H265" s="306"/>
      <c r="I265" s="336"/>
      <c r="J265" s="306"/>
      <c r="K265" s="336"/>
      <c r="L265" s="306"/>
      <c r="M265" s="306"/>
      <c r="N265" s="306"/>
      <c r="O265" s="306"/>
      <c r="P265" s="306"/>
      <c r="Q265" s="307"/>
      <c r="R265" s="307"/>
      <c r="S265" s="307"/>
    </row>
    <row r="266" spans="1:19">
      <c r="A266" s="306"/>
      <c r="B266" s="306"/>
      <c r="C266" s="306"/>
      <c r="D266" s="306"/>
      <c r="E266" s="306"/>
      <c r="F266" s="335"/>
      <c r="G266" s="306"/>
      <c r="H266" s="306"/>
      <c r="I266" s="336"/>
      <c r="J266" s="306"/>
      <c r="K266" s="336"/>
      <c r="L266" s="306"/>
      <c r="M266" s="306"/>
      <c r="N266" s="306"/>
      <c r="O266" s="306"/>
      <c r="P266" s="306"/>
      <c r="Q266" s="307"/>
      <c r="R266" s="307"/>
      <c r="S266" s="307"/>
    </row>
    <row r="267" spans="1:19">
      <c r="A267" s="306"/>
      <c r="B267" s="306"/>
      <c r="C267" s="306"/>
      <c r="D267" s="306"/>
      <c r="E267" s="306"/>
      <c r="F267" s="335"/>
      <c r="G267" s="306"/>
      <c r="H267" s="306"/>
      <c r="I267" s="336"/>
      <c r="J267" s="306"/>
      <c r="K267" s="336"/>
      <c r="L267" s="306"/>
      <c r="M267" s="306"/>
      <c r="N267" s="306"/>
      <c r="O267" s="306"/>
      <c r="P267" s="306"/>
      <c r="Q267" s="307"/>
      <c r="R267" s="307"/>
      <c r="S267" s="307"/>
    </row>
    <row r="268" spans="1:19">
      <c r="A268" s="306"/>
      <c r="B268" s="306"/>
      <c r="C268" s="306"/>
      <c r="D268" s="306"/>
      <c r="E268" s="306"/>
      <c r="F268" s="335"/>
      <c r="G268" s="306"/>
      <c r="H268" s="306"/>
      <c r="I268" s="336"/>
      <c r="J268" s="306"/>
      <c r="K268" s="336"/>
      <c r="L268" s="306"/>
      <c r="M268" s="306"/>
      <c r="N268" s="306"/>
      <c r="O268" s="306"/>
      <c r="P268" s="306"/>
      <c r="Q268" s="307"/>
      <c r="R268" s="307"/>
      <c r="S268" s="307"/>
    </row>
    <row r="269" spans="1:19">
      <c r="A269" s="306"/>
      <c r="B269" s="306"/>
      <c r="C269" s="306"/>
      <c r="D269" s="306"/>
      <c r="E269" s="306"/>
      <c r="F269" s="335"/>
      <c r="G269" s="306"/>
      <c r="H269" s="306"/>
      <c r="I269" s="336"/>
      <c r="J269" s="306"/>
      <c r="K269" s="336"/>
      <c r="L269" s="306"/>
      <c r="M269" s="306"/>
      <c r="N269" s="306"/>
      <c r="O269" s="306"/>
      <c r="P269" s="306"/>
      <c r="Q269" s="307"/>
      <c r="R269" s="307"/>
      <c r="S269" s="307"/>
    </row>
    <row r="270" spans="1:19">
      <c r="A270" s="306"/>
      <c r="B270" s="306"/>
      <c r="C270" s="306"/>
      <c r="D270" s="306"/>
      <c r="E270" s="306"/>
      <c r="F270" s="335"/>
      <c r="G270" s="306"/>
      <c r="H270" s="306"/>
      <c r="I270" s="336"/>
      <c r="J270" s="306"/>
      <c r="K270" s="336"/>
      <c r="L270" s="306"/>
      <c r="M270" s="306"/>
      <c r="N270" s="306"/>
      <c r="O270" s="306"/>
      <c r="P270" s="306"/>
      <c r="Q270" s="307"/>
      <c r="R270" s="307"/>
      <c r="S270" s="307"/>
    </row>
    <row r="271" spans="1:19">
      <c r="A271" s="306"/>
      <c r="B271" s="306"/>
      <c r="C271" s="306"/>
      <c r="D271" s="306"/>
      <c r="E271" s="306"/>
      <c r="F271" s="335"/>
      <c r="G271" s="306"/>
      <c r="H271" s="306"/>
      <c r="I271" s="336"/>
      <c r="J271" s="306"/>
      <c r="K271" s="336"/>
      <c r="L271" s="306"/>
      <c r="M271" s="306"/>
      <c r="N271" s="306"/>
      <c r="O271" s="306"/>
      <c r="P271" s="306"/>
      <c r="Q271" s="307"/>
      <c r="R271" s="307"/>
      <c r="S271" s="307"/>
    </row>
    <row r="272" spans="1:19">
      <c r="A272" s="306"/>
      <c r="B272" s="306"/>
      <c r="C272" s="306"/>
      <c r="D272" s="306"/>
      <c r="E272" s="306"/>
      <c r="F272" s="335"/>
      <c r="G272" s="306"/>
      <c r="H272" s="306"/>
      <c r="I272" s="336"/>
      <c r="J272" s="306"/>
      <c r="K272" s="336"/>
      <c r="L272" s="306"/>
      <c r="M272" s="306"/>
      <c r="N272" s="306"/>
      <c r="O272" s="306"/>
      <c r="P272" s="306"/>
      <c r="Q272" s="307"/>
      <c r="R272" s="307"/>
      <c r="S272" s="307"/>
    </row>
    <row r="273" spans="1:19">
      <c r="A273" s="306"/>
      <c r="B273" s="306"/>
      <c r="C273" s="306"/>
      <c r="D273" s="306"/>
      <c r="E273" s="306"/>
      <c r="F273" s="335"/>
      <c r="G273" s="306"/>
      <c r="H273" s="306"/>
      <c r="I273" s="336"/>
      <c r="J273" s="306"/>
      <c r="K273" s="336"/>
      <c r="L273" s="306"/>
      <c r="M273" s="306"/>
      <c r="N273" s="306"/>
      <c r="O273" s="306"/>
      <c r="P273" s="306"/>
      <c r="Q273" s="307"/>
      <c r="R273" s="307"/>
      <c r="S273" s="307"/>
    </row>
    <row r="274" spans="1:19">
      <c r="A274" s="306"/>
      <c r="B274" s="306"/>
      <c r="C274" s="306"/>
      <c r="D274" s="306"/>
      <c r="E274" s="306"/>
      <c r="F274" s="335"/>
      <c r="G274" s="306"/>
      <c r="H274" s="306"/>
      <c r="I274" s="336"/>
      <c r="J274" s="306"/>
      <c r="K274" s="336"/>
      <c r="L274" s="306"/>
      <c r="M274" s="306"/>
      <c r="N274" s="306"/>
      <c r="O274" s="306"/>
      <c r="P274" s="306"/>
      <c r="Q274" s="307"/>
      <c r="R274" s="307"/>
      <c r="S274" s="307"/>
    </row>
    <row r="275" spans="1:19">
      <c r="A275" s="306"/>
      <c r="B275" s="306"/>
      <c r="C275" s="306"/>
      <c r="D275" s="306"/>
      <c r="E275" s="306"/>
      <c r="F275" s="335"/>
      <c r="G275" s="306"/>
      <c r="H275" s="306"/>
      <c r="I275" s="336"/>
      <c r="J275" s="306"/>
      <c r="K275" s="336"/>
      <c r="L275" s="306"/>
      <c r="M275" s="306"/>
      <c r="N275" s="306"/>
      <c r="O275" s="306"/>
      <c r="P275" s="306"/>
      <c r="Q275" s="307"/>
      <c r="R275" s="307"/>
      <c r="S275" s="307"/>
    </row>
    <row r="276" spans="1:19">
      <c r="A276" s="306"/>
      <c r="B276" s="306"/>
      <c r="C276" s="306"/>
      <c r="D276" s="306"/>
      <c r="E276" s="306"/>
      <c r="F276" s="335"/>
      <c r="G276" s="306"/>
      <c r="H276" s="306"/>
      <c r="I276" s="336"/>
      <c r="J276" s="306"/>
      <c r="K276" s="336"/>
      <c r="L276" s="306"/>
      <c r="M276" s="306"/>
      <c r="N276" s="306"/>
      <c r="O276" s="306"/>
      <c r="P276" s="306"/>
      <c r="Q276" s="307"/>
      <c r="R276" s="307"/>
      <c r="S276" s="307"/>
    </row>
    <row r="277" spans="1:19">
      <c r="A277" s="306"/>
      <c r="B277" s="306"/>
      <c r="C277" s="306"/>
      <c r="D277" s="306"/>
      <c r="E277" s="306"/>
      <c r="F277" s="335"/>
      <c r="G277" s="306"/>
      <c r="H277" s="306"/>
      <c r="I277" s="336"/>
      <c r="J277" s="306"/>
      <c r="K277" s="336"/>
      <c r="L277" s="306"/>
      <c r="M277" s="306"/>
      <c r="N277" s="306"/>
      <c r="O277" s="306"/>
      <c r="P277" s="306"/>
      <c r="Q277" s="307"/>
      <c r="R277" s="307"/>
      <c r="S277" s="307"/>
    </row>
    <row r="278" spans="1:19">
      <c r="A278" s="306"/>
      <c r="B278" s="306"/>
      <c r="C278" s="306"/>
      <c r="D278" s="306"/>
      <c r="E278" s="306"/>
      <c r="F278" s="335"/>
      <c r="G278" s="306"/>
      <c r="H278" s="306"/>
      <c r="I278" s="336"/>
      <c r="J278" s="306"/>
      <c r="K278" s="336"/>
      <c r="L278" s="306"/>
      <c r="M278" s="306"/>
      <c r="N278" s="306"/>
      <c r="O278" s="306"/>
      <c r="P278" s="306"/>
      <c r="Q278" s="307"/>
      <c r="R278" s="307"/>
      <c r="S278" s="307"/>
    </row>
    <row r="279" spans="1:19">
      <c r="A279" s="306"/>
      <c r="B279" s="306"/>
      <c r="C279" s="306"/>
      <c r="D279" s="306"/>
      <c r="E279" s="306"/>
      <c r="F279" s="335"/>
      <c r="G279" s="306"/>
      <c r="H279" s="306"/>
      <c r="I279" s="336"/>
      <c r="J279" s="306"/>
      <c r="K279" s="336"/>
      <c r="L279" s="306"/>
      <c r="M279" s="306"/>
      <c r="N279" s="306"/>
      <c r="O279" s="306"/>
      <c r="P279" s="306"/>
      <c r="Q279" s="307"/>
      <c r="R279" s="307"/>
      <c r="S279" s="307"/>
    </row>
    <row r="280" spans="1:19">
      <c r="A280" s="306"/>
      <c r="B280" s="306"/>
      <c r="C280" s="306"/>
      <c r="D280" s="306"/>
      <c r="E280" s="306"/>
      <c r="F280" s="335"/>
      <c r="G280" s="306"/>
      <c r="H280" s="306"/>
      <c r="I280" s="336"/>
      <c r="J280" s="306"/>
      <c r="K280" s="336"/>
      <c r="L280" s="306"/>
      <c r="M280" s="306"/>
      <c r="N280" s="306"/>
      <c r="O280" s="306"/>
      <c r="P280" s="306"/>
      <c r="Q280" s="307"/>
      <c r="R280" s="307"/>
      <c r="S280" s="307"/>
    </row>
    <row r="281" spans="1:19">
      <c r="A281" s="306"/>
      <c r="B281" s="306"/>
      <c r="C281" s="306"/>
      <c r="D281" s="306"/>
      <c r="E281" s="306"/>
      <c r="F281" s="335"/>
      <c r="G281" s="306"/>
      <c r="H281" s="306"/>
      <c r="I281" s="336"/>
      <c r="J281" s="306"/>
      <c r="K281" s="336"/>
      <c r="L281" s="306"/>
      <c r="M281" s="306"/>
      <c r="N281" s="306"/>
      <c r="O281" s="306"/>
      <c r="P281" s="306"/>
      <c r="Q281" s="307"/>
      <c r="R281" s="307"/>
      <c r="S281" s="307"/>
    </row>
    <row r="282" spans="1:19">
      <c r="A282" s="306"/>
      <c r="B282" s="306"/>
      <c r="C282" s="306"/>
      <c r="D282" s="306"/>
      <c r="E282" s="306"/>
      <c r="F282" s="335"/>
      <c r="G282" s="306"/>
      <c r="H282" s="306"/>
      <c r="I282" s="336"/>
      <c r="J282" s="306"/>
      <c r="K282" s="336"/>
      <c r="L282" s="306"/>
      <c r="M282" s="306"/>
      <c r="N282" s="306"/>
      <c r="O282" s="306"/>
      <c r="P282" s="306"/>
      <c r="Q282" s="307"/>
      <c r="R282" s="307"/>
      <c r="S282" s="307"/>
    </row>
    <row r="283" spans="1:19">
      <c r="A283" s="306"/>
      <c r="B283" s="306"/>
      <c r="C283" s="306"/>
      <c r="D283" s="306"/>
      <c r="E283" s="306"/>
      <c r="F283" s="335"/>
      <c r="G283" s="306"/>
      <c r="H283" s="306"/>
      <c r="I283" s="336"/>
      <c r="J283" s="306"/>
      <c r="K283" s="336"/>
      <c r="L283" s="306"/>
      <c r="M283" s="306"/>
      <c r="N283" s="306"/>
      <c r="O283" s="306"/>
      <c r="P283" s="306"/>
      <c r="Q283" s="307"/>
      <c r="R283" s="307"/>
      <c r="S283" s="307"/>
    </row>
    <row r="284" spans="1:19">
      <c r="A284" s="306"/>
      <c r="B284" s="306"/>
      <c r="C284" s="306"/>
      <c r="D284" s="306"/>
      <c r="E284" s="306"/>
      <c r="F284" s="335"/>
      <c r="G284" s="306"/>
      <c r="H284" s="306"/>
      <c r="I284" s="336"/>
      <c r="J284" s="306"/>
      <c r="K284" s="336"/>
      <c r="L284" s="306"/>
      <c r="M284" s="306"/>
      <c r="N284" s="306"/>
      <c r="O284" s="306"/>
      <c r="P284" s="306"/>
      <c r="Q284" s="307"/>
      <c r="R284" s="307"/>
      <c r="S284" s="307"/>
    </row>
    <row r="285" spans="1:19">
      <c r="A285" s="306"/>
      <c r="B285" s="306"/>
      <c r="C285" s="306"/>
      <c r="D285" s="306"/>
      <c r="E285" s="306"/>
      <c r="F285" s="335"/>
      <c r="G285" s="306"/>
      <c r="H285" s="306"/>
      <c r="I285" s="336"/>
      <c r="J285" s="306"/>
      <c r="K285" s="336"/>
      <c r="L285" s="306"/>
      <c r="M285" s="306"/>
      <c r="N285" s="306"/>
      <c r="O285" s="306"/>
      <c r="P285" s="306"/>
      <c r="Q285" s="307"/>
      <c r="R285" s="307"/>
      <c r="S285" s="307"/>
    </row>
    <row r="286" spans="1:19">
      <c r="A286" s="306"/>
      <c r="B286" s="306"/>
      <c r="C286" s="306"/>
      <c r="D286" s="306"/>
      <c r="E286" s="306"/>
      <c r="F286" s="335"/>
      <c r="G286" s="306"/>
      <c r="H286" s="306"/>
      <c r="I286" s="336"/>
      <c r="J286" s="306"/>
      <c r="K286" s="336"/>
      <c r="L286" s="306"/>
      <c r="M286" s="306"/>
      <c r="N286" s="306"/>
      <c r="O286" s="306"/>
      <c r="P286" s="306"/>
      <c r="Q286" s="307"/>
      <c r="R286" s="307"/>
      <c r="S286" s="307"/>
    </row>
    <row r="287" spans="1:19">
      <c r="A287" s="306"/>
      <c r="B287" s="306"/>
      <c r="C287" s="306"/>
      <c r="D287" s="306"/>
      <c r="E287" s="306"/>
      <c r="F287" s="335"/>
      <c r="G287" s="306"/>
      <c r="H287" s="306"/>
      <c r="I287" s="336"/>
      <c r="J287" s="306"/>
      <c r="K287" s="336"/>
      <c r="L287" s="306"/>
      <c r="M287" s="306"/>
      <c r="N287" s="306"/>
      <c r="O287" s="306"/>
      <c r="P287" s="306"/>
      <c r="Q287" s="307"/>
      <c r="R287" s="307"/>
      <c r="S287" s="307"/>
    </row>
    <row r="288" spans="1:19">
      <c r="A288" s="306"/>
      <c r="B288" s="306"/>
      <c r="C288" s="306"/>
      <c r="D288" s="306"/>
      <c r="E288" s="306"/>
      <c r="F288" s="335"/>
      <c r="G288" s="306"/>
      <c r="H288" s="306"/>
      <c r="I288" s="336"/>
      <c r="J288" s="306"/>
      <c r="K288" s="336"/>
      <c r="L288" s="306"/>
      <c r="M288" s="306"/>
      <c r="N288" s="306"/>
      <c r="O288" s="306"/>
      <c r="P288" s="306"/>
      <c r="Q288" s="307"/>
      <c r="R288" s="307"/>
      <c r="S288" s="307"/>
    </row>
    <row r="289" spans="1:19">
      <c r="A289" s="306"/>
      <c r="B289" s="306"/>
      <c r="C289" s="306"/>
      <c r="D289" s="306"/>
      <c r="E289" s="306"/>
      <c r="F289" s="335"/>
      <c r="G289" s="306"/>
      <c r="H289" s="306"/>
      <c r="I289" s="336"/>
      <c r="J289" s="306"/>
      <c r="K289" s="336"/>
      <c r="L289" s="306"/>
      <c r="M289" s="306"/>
      <c r="N289" s="306"/>
      <c r="O289" s="306"/>
      <c r="P289" s="306"/>
      <c r="Q289" s="307"/>
      <c r="R289" s="307"/>
      <c r="S289" s="307"/>
    </row>
    <row r="290" spans="1:19">
      <c r="A290" s="306"/>
      <c r="B290" s="306"/>
      <c r="C290" s="306"/>
      <c r="D290" s="306"/>
      <c r="E290" s="306"/>
      <c r="F290" s="335"/>
      <c r="G290" s="306"/>
      <c r="H290" s="306"/>
      <c r="I290" s="336"/>
      <c r="J290" s="306"/>
      <c r="K290" s="336"/>
      <c r="L290" s="306"/>
      <c r="M290" s="306"/>
      <c r="N290" s="306"/>
      <c r="O290" s="306"/>
      <c r="P290" s="306"/>
      <c r="Q290" s="307"/>
      <c r="R290" s="307"/>
      <c r="S290" s="307"/>
    </row>
    <row r="291" spans="1:19">
      <c r="A291" s="306"/>
      <c r="B291" s="306"/>
      <c r="C291" s="306"/>
      <c r="D291" s="306"/>
      <c r="E291" s="306"/>
      <c r="F291" s="335"/>
      <c r="G291" s="306"/>
      <c r="H291" s="306"/>
      <c r="I291" s="336"/>
      <c r="J291" s="306"/>
      <c r="K291" s="336"/>
      <c r="L291" s="306"/>
      <c r="M291" s="306"/>
      <c r="N291" s="306"/>
      <c r="O291" s="306"/>
      <c r="P291" s="306"/>
      <c r="Q291" s="307"/>
      <c r="R291" s="307"/>
      <c r="S291" s="307"/>
    </row>
    <row r="292" spans="1:19">
      <c r="A292" s="306"/>
      <c r="B292" s="306"/>
      <c r="C292" s="306"/>
      <c r="D292" s="306"/>
      <c r="E292" s="306"/>
      <c r="F292" s="335"/>
      <c r="G292" s="306"/>
      <c r="H292" s="306"/>
      <c r="I292" s="336"/>
      <c r="J292" s="306"/>
      <c r="K292" s="336"/>
      <c r="L292" s="306"/>
      <c r="M292" s="306"/>
      <c r="N292" s="306"/>
      <c r="O292" s="306"/>
      <c r="P292" s="306"/>
      <c r="Q292" s="307"/>
      <c r="R292" s="307"/>
      <c r="S292" s="307"/>
    </row>
    <row r="293" spans="1:19">
      <c r="A293" s="306"/>
      <c r="B293" s="306"/>
      <c r="C293" s="306"/>
      <c r="D293" s="306"/>
      <c r="E293" s="306"/>
      <c r="F293" s="335"/>
      <c r="G293" s="306"/>
      <c r="H293" s="306"/>
      <c r="I293" s="336"/>
      <c r="J293" s="306"/>
      <c r="K293" s="336"/>
      <c r="L293" s="306"/>
      <c r="M293" s="306"/>
      <c r="N293" s="306"/>
      <c r="O293" s="306"/>
      <c r="P293" s="306"/>
      <c r="Q293" s="307"/>
      <c r="R293" s="307"/>
      <c r="S293" s="307"/>
    </row>
    <row r="294" spans="1:19">
      <c r="A294" s="306"/>
      <c r="B294" s="306"/>
      <c r="C294" s="306"/>
      <c r="D294" s="306"/>
      <c r="E294" s="306"/>
      <c r="F294" s="335"/>
      <c r="G294" s="306"/>
      <c r="H294" s="306"/>
      <c r="I294" s="336"/>
      <c r="J294" s="306"/>
      <c r="K294" s="336"/>
      <c r="L294" s="306"/>
      <c r="M294" s="306"/>
      <c r="N294" s="306"/>
      <c r="O294" s="306"/>
      <c r="P294" s="306"/>
      <c r="Q294" s="307"/>
      <c r="R294" s="307"/>
      <c r="S294" s="307"/>
    </row>
    <row r="295" spans="1:19">
      <c r="A295" s="306"/>
      <c r="B295" s="306"/>
      <c r="C295" s="306"/>
      <c r="D295" s="306"/>
      <c r="E295" s="306"/>
      <c r="F295" s="335"/>
      <c r="G295" s="306"/>
      <c r="H295" s="306"/>
      <c r="I295" s="336"/>
      <c r="J295" s="306"/>
      <c r="K295" s="336"/>
      <c r="L295" s="306"/>
      <c r="M295" s="306"/>
      <c r="N295" s="306"/>
      <c r="O295" s="306"/>
      <c r="P295" s="306"/>
      <c r="Q295" s="307"/>
      <c r="R295" s="307"/>
      <c r="S295" s="307"/>
    </row>
    <row r="296" spans="1:19">
      <c r="A296" s="306"/>
      <c r="B296" s="306"/>
      <c r="C296" s="306"/>
      <c r="D296" s="306"/>
      <c r="E296" s="306"/>
      <c r="F296" s="335"/>
      <c r="G296" s="306"/>
      <c r="H296" s="306"/>
      <c r="I296" s="336"/>
      <c r="J296" s="306"/>
      <c r="K296" s="336"/>
      <c r="L296" s="306"/>
      <c r="M296" s="306"/>
      <c r="N296" s="306"/>
      <c r="O296" s="306"/>
      <c r="P296" s="306"/>
      <c r="Q296" s="307"/>
      <c r="R296" s="307"/>
      <c r="S296" s="307"/>
    </row>
    <row r="297" spans="1:19">
      <c r="A297" s="306"/>
      <c r="B297" s="306"/>
      <c r="C297" s="306"/>
      <c r="D297" s="306"/>
      <c r="E297" s="306"/>
      <c r="F297" s="335"/>
      <c r="G297" s="306"/>
      <c r="H297" s="306"/>
      <c r="I297" s="336"/>
      <c r="J297" s="306"/>
      <c r="K297" s="336"/>
      <c r="L297" s="306"/>
      <c r="M297" s="306"/>
      <c r="N297" s="306"/>
      <c r="O297" s="306"/>
      <c r="P297" s="306"/>
      <c r="Q297" s="307"/>
      <c r="R297" s="307"/>
      <c r="S297" s="307"/>
    </row>
    <row r="298" spans="1:19">
      <c r="A298" s="306"/>
      <c r="B298" s="306"/>
      <c r="C298" s="306"/>
      <c r="D298" s="306"/>
      <c r="E298" s="306"/>
      <c r="F298" s="335"/>
      <c r="G298" s="306"/>
      <c r="H298" s="306"/>
      <c r="I298" s="336"/>
      <c r="J298" s="306"/>
      <c r="K298" s="336"/>
      <c r="L298" s="306"/>
      <c r="M298" s="306"/>
      <c r="N298" s="306"/>
      <c r="O298" s="306"/>
      <c r="P298" s="306"/>
      <c r="Q298" s="307"/>
      <c r="R298" s="307"/>
      <c r="S298" s="307"/>
    </row>
    <row r="299" spans="1:19">
      <c r="A299" s="306"/>
      <c r="B299" s="306"/>
      <c r="C299" s="306"/>
      <c r="D299" s="306"/>
      <c r="E299" s="306"/>
      <c r="F299" s="335"/>
      <c r="G299" s="306"/>
      <c r="H299" s="306"/>
      <c r="I299" s="336"/>
      <c r="J299" s="306"/>
      <c r="K299" s="336"/>
      <c r="L299" s="306"/>
      <c r="M299" s="306"/>
      <c r="N299" s="306"/>
      <c r="O299" s="306"/>
      <c r="P299" s="306"/>
      <c r="Q299" s="307"/>
      <c r="R299" s="307"/>
      <c r="S299" s="307"/>
    </row>
    <row r="300" spans="1:19">
      <c r="A300" s="306"/>
      <c r="B300" s="306"/>
      <c r="C300" s="306"/>
      <c r="D300" s="306"/>
      <c r="E300" s="306"/>
      <c r="F300" s="335"/>
      <c r="G300" s="306"/>
      <c r="H300" s="306"/>
      <c r="I300" s="336"/>
      <c r="J300" s="306"/>
      <c r="K300" s="336"/>
      <c r="L300" s="306"/>
      <c r="M300" s="306"/>
      <c r="N300" s="306"/>
      <c r="O300" s="306"/>
      <c r="P300" s="306"/>
      <c r="Q300" s="307"/>
      <c r="R300" s="307"/>
      <c r="S300" s="307"/>
    </row>
    <row r="301" spans="1:19">
      <c r="A301" s="306"/>
      <c r="B301" s="306"/>
      <c r="C301" s="306"/>
      <c r="D301" s="306"/>
      <c r="E301" s="306"/>
      <c r="F301" s="335"/>
      <c r="G301" s="306"/>
      <c r="H301" s="306"/>
      <c r="I301" s="336"/>
      <c r="J301" s="306"/>
      <c r="K301" s="336"/>
      <c r="L301" s="306"/>
      <c r="M301" s="306"/>
      <c r="N301" s="306"/>
      <c r="O301" s="306"/>
      <c r="P301" s="306"/>
      <c r="Q301" s="307"/>
      <c r="R301" s="307"/>
      <c r="S301" s="307"/>
    </row>
    <row r="302" spans="1:19">
      <c r="A302" s="306"/>
      <c r="B302" s="306"/>
      <c r="C302" s="306"/>
      <c r="D302" s="306"/>
      <c r="E302" s="306"/>
      <c r="F302" s="335"/>
      <c r="G302" s="306"/>
      <c r="H302" s="306"/>
      <c r="I302" s="336"/>
      <c r="J302" s="306"/>
      <c r="K302" s="336"/>
      <c r="L302" s="306"/>
      <c r="M302" s="306"/>
      <c r="N302" s="306"/>
      <c r="O302" s="306"/>
      <c r="P302" s="306"/>
      <c r="Q302" s="307"/>
      <c r="R302" s="307"/>
      <c r="S302" s="307"/>
    </row>
    <row r="303" spans="1:19">
      <c r="A303" s="306"/>
      <c r="B303" s="306"/>
      <c r="C303" s="306"/>
      <c r="D303" s="306"/>
      <c r="E303" s="306"/>
      <c r="F303" s="335"/>
      <c r="G303" s="306"/>
      <c r="H303" s="306"/>
      <c r="I303" s="336"/>
      <c r="J303" s="306"/>
      <c r="K303" s="336"/>
      <c r="L303" s="306"/>
      <c r="M303" s="306"/>
      <c r="N303" s="306"/>
      <c r="O303" s="306"/>
      <c r="P303" s="306"/>
      <c r="Q303" s="307"/>
      <c r="R303" s="307"/>
      <c r="S303" s="307"/>
    </row>
  </sheetData>
  <autoFilter xmlns:etc="http://www.wps.cn/officeDocument/2017/etCustomData" ref="A1:S303" etc:filterBottomFollowUsedRange="0">
    <extLst/>
  </autoFilter>
  <pageMargins left="0.7" right="0.7" top="0.75" bottom="0.75" header="0.3" footer="0.3"/>
  <headerFooter/>
  <picture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1"/>
  <sheetViews>
    <sheetView tabSelected="1" topLeftCell="A42" workbookViewId="0">
      <selection activeCell="D33" sqref="D33"/>
    </sheetView>
  </sheetViews>
  <sheetFormatPr defaultColWidth="8.72727272727273" defaultRowHeight="15.6" outlineLevelCol="3"/>
  <cols>
    <col min="1" max="1" width="46.5454545454545" customWidth="1"/>
    <col min="2" max="2" width="18.1818181818182" customWidth="1"/>
    <col min="3" max="3" width="15.5454545454545" customWidth="1"/>
    <col min="4" max="4" width="93.5454545454545" customWidth="1"/>
  </cols>
  <sheetData>
    <row r="1" ht="28.8" spans="1:4">
      <c r="A1" s="300" t="s">
        <v>383</v>
      </c>
      <c r="B1" s="300" t="s">
        <v>384</v>
      </c>
      <c r="C1" s="300" t="s">
        <v>385</v>
      </c>
      <c r="D1" s="300" t="s">
        <v>105</v>
      </c>
    </row>
    <row r="2" spans="1:4">
      <c r="A2" s="301" t="s">
        <v>386</v>
      </c>
      <c r="B2" s="301" t="s">
        <v>118</v>
      </c>
      <c r="C2" s="301">
        <v>254.51</v>
      </c>
      <c r="D2" s="301" t="s">
        <v>387</v>
      </c>
    </row>
    <row r="3" spans="1:4">
      <c r="A3" s="301" t="s">
        <v>388</v>
      </c>
      <c r="B3" s="301" t="s">
        <v>118</v>
      </c>
      <c r="C3" s="301">
        <v>523.42</v>
      </c>
      <c r="D3" s="301" t="s">
        <v>389</v>
      </c>
    </row>
    <row r="4" spans="1:4">
      <c r="A4" s="301" t="s">
        <v>390</v>
      </c>
      <c r="B4" s="301" t="s">
        <v>160</v>
      </c>
      <c r="C4" s="301">
        <v>47.27</v>
      </c>
      <c r="D4" s="301" t="s">
        <v>391</v>
      </c>
    </row>
    <row r="5" spans="1:4">
      <c r="A5" s="301" t="s">
        <v>392</v>
      </c>
      <c r="B5" s="301" t="s">
        <v>160</v>
      </c>
      <c r="C5" s="301">
        <v>42.98</v>
      </c>
      <c r="D5" s="301" t="s">
        <v>393</v>
      </c>
    </row>
    <row r="6" spans="1:4">
      <c r="A6" s="301" t="s">
        <v>394</v>
      </c>
      <c r="B6" s="301" t="s">
        <v>160</v>
      </c>
      <c r="C6" s="301">
        <v>43.51</v>
      </c>
      <c r="D6" s="301" t="s">
        <v>395</v>
      </c>
    </row>
    <row r="7" s="299" customFormat="1" spans="1:4">
      <c r="A7" s="301" t="s">
        <v>396</v>
      </c>
      <c r="B7" s="301" t="s">
        <v>160</v>
      </c>
      <c r="C7" s="301">
        <v>43.51</v>
      </c>
      <c r="D7" s="301" t="s">
        <v>397</v>
      </c>
    </row>
    <row r="8" spans="1:4">
      <c r="A8" s="301" t="s">
        <v>398</v>
      </c>
      <c r="B8" s="301" t="s">
        <v>160</v>
      </c>
      <c r="C8" s="301">
        <v>43.51</v>
      </c>
      <c r="D8" s="301" t="s">
        <v>399</v>
      </c>
    </row>
    <row r="9" spans="1:4">
      <c r="A9" s="301" t="s">
        <v>400</v>
      </c>
      <c r="B9" s="301" t="s">
        <v>160</v>
      </c>
      <c r="C9" s="301">
        <v>43.51</v>
      </c>
      <c r="D9" s="301" t="s">
        <v>401</v>
      </c>
    </row>
    <row r="10" spans="1:4">
      <c r="A10" s="301" t="s">
        <v>402</v>
      </c>
      <c r="B10" s="301" t="s">
        <v>160</v>
      </c>
      <c r="C10" s="301">
        <v>165.85</v>
      </c>
      <c r="D10" s="301" t="s">
        <v>403</v>
      </c>
    </row>
    <row r="11" spans="1:4">
      <c r="A11" s="301" t="s">
        <v>404</v>
      </c>
      <c r="B11" s="301" t="s">
        <v>118</v>
      </c>
      <c r="C11" s="301">
        <v>140.41</v>
      </c>
      <c r="D11" s="301" t="s">
        <v>405</v>
      </c>
    </row>
    <row r="12" spans="1:4">
      <c r="A12" s="301" t="s">
        <v>406</v>
      </c>
      <c r="B12" s="301" t="s">
        <v>118</v>
      </c>
      <c r="C12" s="301">
        <v>115.44</v>
      </c>
      <c r="D12" s="301" t="s">
        <v>407</v>
      </c>
    </row>
    <row r="13" spans="1:4">
      <c r="A13" s="301" t="s">
        <v>408</v>
      </c>
      <c r="B13" s="301" t="s">
        <v>118</v>
      </c>
      <c r="C13" s="301">
        <v>114.96</v>
      </c>
      <c r="D13" s="301" t="s">
        <v>409</v>
      </c>
    </row>
    <row r="14" spans="1:4">
      <c r="A14" s="301" t="s">
        <v>410</v>
      </c>
      <c r="B14" s="301" t="s">
        <v>160</v>
      </c>
      <c r="C14" s="301">
        <v>78.19</v>
      </c>
      <c r="D14" s="301" t="s">
        <v>411</v>
      </c>
    </row>
    <row r="15" spans="1:4">
      <c r="A15" s="301" t="s">
        <v>412</v>
      </c>
      <c r="B15" s="301" t="s">
        <v>160</v>
      </c>
      <c r="C15" s="301">
        <v>117.79</v>
      </c>
      <c r="D15" s="301" t="s">
        <v>413</v>
      </c>
    </row>
    <row r="16" spans="1:4">
      <c r="A16" s="301" t="s">
        <v>414</v>
      </c>
      <c r="B16" s="301" t="s">
        <v>118</v>
      </c>
      <c r="C16" s="301">
        <v>176.5</v>
      </c>
      <c r="D16" s="301" t="s">
        <v>415</v>
      </c>
    </row>
    <row r="17" spans="1:4">
      <c r="A17" s="302" t="s">
        <v>416</v>
      </c>
      <c r="B17" s="302" t="s">
        <v>118</v>
      </c>
      <c r="C17" s="302">
        <v>169.78</v>
      </c>
      <c r="D17" s="302" t="s">
        <v>416</v>
      </c>
    </row>
    <row r="18" spans="1:4">
      <c r="A18" s="302" t="s">
        <v>417</v>
      </c>
      <c r="B18" s="302" t="s">
        <v>118</v>
      </c>
      <c r="C18" s="302">
        <v>304.7</v>
      </c>
      <c r="D18" s="302" t="s">
        <v>417</v>
      </c>
    </row>
    <row r="19" spans="1:4">
      <c r="A19" s="302" t="s">
        <v>418</v>
      </c>
      <c r="B19" s="302" t="s">
        <v>118</v>
      </c>
      <c r="C19" s="302">
        <v>290.01</v>
      </c>
      <c r="D19" s="302" t="s">
        <v>418</v>
      </c>
    </row>
    <row r="20" spans="1:4">
      <c r="A20" s="302" t="s">
        <v>419</v>
      </c>
      <c r="B20" s="302" t="s">
        <v>252</v>
      </c>
      <c r="C20" s="302">
        <v>526.9</v>
      </c>
      <c r="D20" s="302" t="s">
        <v>420</v>
      </c>
    </row>
    <row r="21" spans="1:4">
      <c r="A21" s="302" t="s">
        <v>414</v>
      </c>
      <c r="B21" s="302" t="s">
        <v>118</v>
      </c>
      <c r="C21" s="302">
        <v>176.5</v>
      </c>
      <c r="D21" s="302" t="s">
        <v>414</v>
      </c>
    </row>
    <row r="22" spans="1:4">
      <c r="A22" s="303" t="s">
        <v>421</v>
      </c>
      <c r="B22" s="303" t="s">
        <v>252</v>
      </c>
      <c r="C22" s="303">
        <v>68.9</v>
      </c>
      <c r="D22" s="303" t="s">
        <v>421</v>
      </c>
    </row>
    <row r="23" spans="1:4">
      <c r="A23" s="302" t="s">
        <v>422</v>
      </c>
      <c r="B23" s="302" t="s">
        <v>423</v>
      </c>
      <c r="C23" s="302">
        <v>182.01</v>
      </c>
      <c r="D23" s="302" t="s">
        <v>424</v>
      </c>
    </row>
    <row r="24" spans="1:4">
      <c r="A24" s="302" t="s">
        <v>425</v>
      </c>
      <c r="B24" s="302" t="s">
        <v>423</v>
      </c>
      <c r="C24" s="302">
        <v>148.13</v>
      </c>
      <c r="D24" s="302" t="s">
        <v>426</v>
      </c>
    </row>
    <row r="25" spans="1:4">
      <c r="A25" s="302" t="s">
        <v>427</v>
      </c>
      <c r="B25" s="302" t="s">
        <v>423</v>
      </c>
      <c r="C25" s="302">
        <v>144.83</v>
      </c>
      <c r="D25" s="302" t="s">
        <v>428</v>
      </c>
    </row>
    <row r="26" spans="1:4">
      <c r="A26" s="302" t="s">
        <v>429</v>
      </c>
      <c r="B26" s="302" t="s">
        <v>118</v>
      </c>
      <c r="C26" s="302">
        <v>376.24</v>
      </c>
      <c r="D26" s="302" t="s">
        <v>430</v>
      </c>
    </row>
    <row r="27" spans="1:4">
      <c r="A27" s="302" t="s">
        <v>431</v>
      </c>
      <c r="B27" s="302" t="s">
        <v>423</v>
      </c>
      <c r="C27" s="302">
        <v>155.49</v>
      </c>
      <c r="D27" s="302" t="s">
        <v>432</v>
      </c>
    </row>
    <row r="28" spans="1:4">
      <c r="A28" s="302" t="s">
        <v>433</v>
      </c>
      <c r="B28" s="302" t="s">
        <v>423</v>
      </c>
      <c r="C28" s="302">
        <v>231.43</v>
      </c>
      <c r="D28" s="302" t="s">
        <v>434</v>
      </c>
    </row>
    <row r="29" spans="1:4">
      <c r="A29" s="302" t="s">
        <v>435</v>
      </c>
      <c r="B29" s="302" t="s">
        <v>118</v>
      </c>
      <c r="C29" s="302">
        <v>172.9</v>
      </c>
      <c r="D29" s="302" t="s">
        <v>436</v>
      </c>
    </row>
    <row r="30" spans="1:4">
      <c r="A30" s="302" t="s">
        <v>352</v>
      </c>
      <c r="B30" s="302" t="s">
        <v>118</v>
      </c>
      <c r="C30" s="302">
        <v>161.38</v>
      </c>
      <c r="D30" s="302" t="s">
        <v>437</v>
      </c>
    </row>
    <row r="31" spans="1:4">
      <c r="A31" s="302" t="s">
        <v>438</v>
      </c>
      <c r="B31" s="302" t="s">
        <v>423</v>
      </c>
      <c r="C31" s="302">
        <v>229.62</v>
      </c>
      <c r="D31" s="302" t="s">
        <v>439</v>
      </c>
    </row>
    <row r="32" spans="1:4">
      <c r="A32" s="302" t="s">
        <v>440</v>
      </c>
      <c r="B32" s="302" t="s">
        <v>118</v>
      </c>
      <c r="C32" s="302">
        <v>140.94</v>
      </c>
      <c r="D32" s="302" t="s">
        <v>441</v>
      </c>
    </row>
    <row r="33" spans="1:4">
      <c r="A33" s="302" t="s">
        <v>442</v>
      </c>
      <c r="B33" s="302" t="s">
        <v>423</v>
      </c>
      <c r="C33" s="302">
        <v>61.75</v>
      </c>
      <c r="D33" s="302" t="s">
        <v>443</v>
      </c>
    </row>
    <row r="34" spans="1:4">
      <c r="A34" s="302" t="s">
        <v>444</v>
      </c>
      <c r="B34" s="302" t="s">
        <v>423</v>
      </c>
      <c r="C34" s="302">
        <v>186.83</v>
      </c>
      <c r="D34" s="302" t="s">
        <v>445</v>
      </c>
    </row>
    <row r="35" spans="1:4">
      <c r="A35" s="302" t="s">
        <v>446</v>
      </c>
      <c r="B35" s="302" t="s">
        <v>118</v>
      </c>
      <c r="C35" s="302">
        <v>157.76</v>
      </c>
      <c r="D35" s="302" t="s">
        <v>447</v>
      </c>
    </row>
    <row r="36" spans="1:4">
      <c r="A36" s="302" t="s">
        <v>448</v>
      </c>
      <c r="B36" s="302" t="s">
        <v>118</v>
      </c>
      <c r="C36" s="302">
        <v>109.4</v>
      </c>
      <c r="D36" s="302" t="s">
        <v>449</v>
      </c>
    </row>
    <row r="37" spans="1:4">
      <c r="A37" s="302" t="s">
        <v>450</v>
      </c>
      <c r="B37" s="302" t="s">
        <v>423</v>
      </c>
      <c r="C37" s="302">
        <v>134.27</v>
      </c>
      <c r="D37" s="302" t="s">
        <v>451</v>
      </c>
    </row>
    <row r="38" spans="1:4">
      <c r="A38" s="302" t="s">
        <v>452</v>
      </c>
      <c r="B38" s="302" t="s">
        <v>129</v>
      </c>
      <c r="C38" s="302">
        <v>41.54</v>
      </c>
      <c r="D38" s="302" t="s">
        <v>452</v>
      </c>
    </row>
    <row r="39" spans="1:4">
      <c r="A39" s="302" t="s">
        <v>453</v>
      </c>
      <c r="B39" s="302" t="s">
        <v>118</v>
      </c>
      <c r="C39" s="302">
        <v>104.12</v>
      </c>
      <c r="D39" s="302" t="s">
        <v>454</v>
      </c>
    </row>
    <row r="40" spans="1:4">
      <c r="A40" s="302" t="s">
        <v>455</v>
      </c>
      <c r="B40" s="302" t="s">
        <v>118</v>
      </c>
      <c r="C40" s="302">
        <v>87.94</v>
      </c>
      <c r="D40" s="302" t="s">
        <v>456</v>
      </c>
    </row>
    <row r="41" spans="1:4">
      <c r="A41" s="302" t="s">
        <v>457</v>
      </c>
      <c r="B41" s="302" t="s">
        <v>118</v>
      </c>
      <c r="C41" s="302">
        <v>87.94</v>
      </c>
      <c r="D41" s="302" t="s">
        <v>458</v>
      </c>
    </row>
    <row r="42" spans="1:4">
      <c r="A42" s="302" t="s">
        <v>459</v>
      </c>
      <c r="B42" s="302" t="s">
        <v>423</v>
      </c>
      <c r="C42" s="302">
        <v>109.44</v>
      </c>
      <c r="D42" s="302" t="s">
        <v>460</v>
      </c>
    </row>
    <row r="43" spans="1:4">
      <c r="A43" s="302" t="s">
        <v>461</v>
      </c>
      <c r="B43" s="302" t="s">
        <v>118</v>
      </c>
      <c r="C43" s="302">
        <v>104.45</v>
      </c>
      <c r="D43" s="302" t="s">
        <v>462</v>
      </c>
    </row>
    <row r="44" spans="1:4">
      <c r="A44" s="302" t="s">
        <v>463</v>
      </c>
      <c r="B44" s="302" t="s">
        <v>118</v>
      </c>
      <c r="C44" s="302">
        <v>103.29</v>
      </c>
      <c r="D44" s="302" t="s">
        <v>464</v>
      </c>
    </row>
    <row r="45" spans="1:4">
      <c r="A45" s="302" t="s">
        <v>465</v>
      </c>
      <c r="B45" s="302" t="s">
        <v>118</v>
      </c>
      <c r="C45" s="302">
        <v>155.33</v>
      </c>
      <c r="D45" s="302" t="s">
        <v>466</v>
      </c>
    </row>
    <row r="46" spans="1:4">
      <c r="A46" s="302" t="s">
        <v>467</v>
      </c>
      <c r="B46" s="302" t="s">
        <v>118</v>
      </c>
      <c r="C46" s="302">
        <v>62.66</v>
      </c>
      <c r="D46" s="302" t="s">
        <v>468</v>
      </c>
    </row>
    <row r="47" spans="1:4">
      <c r="A47" s="302" t="s">
        <v>469</v>
      </c>
      <c r="B47" s="302" t="s">
        <v>118</v>
      </c>
      <c r="C47" s="302">
        <v>60.17</v>
      </c>
      <c r="D47" s="302" t="s">
        <v>470</v>
      </c>
    </row>
    <row r="48" spans="1:4">
      <c r="A48" s="303" t="s">
        <v>471</v>
      </c>
      <c r="B48" s="303" t="s">
        <v>252</v>
      </c>
      <c r="C48" s="303">
        <v>799.53</v>
      </c>
      <c r="D48" s="303" t="s">
        <v>472</v>
      </c>
    </row>
    <row r="49" spans="1:4">
      <c r="A49" s="303" t="s">
        <v>473</v>
      </c>
      <c r="B49" s="303" t="s">
        <v>252</v>
      </c>
      <c r="C49" s="303">
        <v>1710.22</v>
      </c>
      <c r="D49" s="303" t="s">
        <v>474</v>
      </c>
    </row>
    <row r="50" spans="1:4">
      <c r="A50" s="302" t="s">
        <v>475</v>
      </c>
      <c r="B50" s="302" t="s">
        <v>129</v>
      </c>
      <c r="C50" s="302" t="s">
        <v>476</v>
      </c>
      <c r="D50" s="302" t="s">
        <v>475</v>
      </c>
    </row>
    <row r="51" spans="1:4">
      <c r="A51" s="302" t="s">
        <v>477</v>
      </c>
      <c r="B51" s="302" t="s">
        <v>129</v>
      </c>
      <c r="C51" s="302">
        <v>2.1</v>
      </c>
      <c r="D51" s="302" t="s">
        <v>478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D900"/>
  </sheetPr>
  <dimension ref="A1:BQ208"/>
  <sheetViews>
    <sheetView workbookViewId="0">
      <pane xSplit="4" ySplit="13" topLeftCell="E14" activePane="bottomRight" state="frozen"/>
      <selection/>
      <selection pane="topRight"/>
      <selection pane="bottomLeft"/>
      <selection pane="bottomRight" activeCell="A1" sqref="A1"/>
    </sheetView>
  </sheetViews>
  <sheetFormatPr defaultColWidth="11.0757575757576" defaultRowHeight="15.6"/>
  <cols>
    <col min="1" max="3" width="10" customWidth="1"/>
    <col min="4" max="4" width="20.3863636363636" customWidth="1"/>
    <col min="5" max="5" width="10" customWidth="1"/>
    <col min="6" max="6" width="10.2272727272727" customWidth="1"/>
    <col min="7" max="7" width="11.6893939393939" customWidth="1"/>
    <col min="8" max="8" width="10" customWidth="1"/>
    <col min="9" max="9" width="44.3030303030303" customWidth="1"/>
    <col min="10" max="11" width="10" customWidth="1"/>
    <col min="12" max="12" width="7.15151515151515" customWidth="1"/>
    <col min="13" max="13" width="11.3030303030303" customWidth="1"/>
    <col min="14" max="14" width="12.3030303030303" customWidth="1"/>
    <col min="15" max="15" width="12.1515151515152" customWidth="1"/>
    <col min="16" max="16" width="12.3030303030303" customWidth="1"/>
    <col min="17" max="17" width="10.4621212121212" customWidth="1"/>
    <col min="18" max="18" width="10.2272727272727" customWidth="1"/>
    <col min="19" max="19" width="12.1515151515152" customWidth="1"/>
    <col min="20" max="20" width="13.9242424242424" customWidth="1"/>
    <col min="21" max="69" width="10" customWidth="1"/>
  </cols>
  <sheetData>
    <row r="1" ht="13" hidden="1" customHeight="1" spans="1:69">
      <c r="A1" s="227"/>
      <c r="B1" s="228"/>
      <c r="C1" s="229"/>
      <c r="D1" s="230" t="s">
        <v>479</v>
      </c>
      <c r="E1" s="230" t="s">
        <v>480</v>
      </c>
      <c r="F1" s="231" t="s">
        <v>481</v>
      </c>
      <c r="G1" s="232" t="s">
        <v>482</v>
      </c>
      <c r="H1" s="232"/>
      <c r="I1" s="232"/>
      <c r="J1" s="233"/>
      <c r="K1" s="234"/>
      <c r="L1" s="235"/>
      <c r="M1" s="236"/>
      <c r="N1" s="228"/>
      <c r="O1" s="237"/>
      <c r="P1" s="238"/>
      <c r="Q1" s="237"/>
      <c r="R1" s="228"/>
      <c r="S1" s="239"/>
      <c r="T1" s="237"/>
      <c r="U1" s="237"/>
      <c r="V1" s="228"/>
      <c r="W1" s="228"/>
      <c r="X1" s="228"/>
      <c r="Y1" s="228"/>
      <c r="Z1" s="240"/>
      <c r="AA1" s="240"/>
      <c r="AB1" s="240"/>
      <c r="AC1" s="240"/>
      <c r="AD1" s="240"/>
      <c r="AE1" s="240"/>
      <c r="AF1" s="240"/>
      <c r="AG1" s="240"/>
      <c r="AH1" s="240"/>
      <c r="AI1" s="240"/>
      <c r="AJ1" s="240"/>
      <c r="AK1" s="240"/>
      <c r="AL1" s="240"/>
      <c r="AM1" s="240"/>
      <c r="AN1" s="240"/>
      <c r="AO1" s="240"/>
      <c r="AP1" s="240"/>
      <c r="AQ1" s="240"/>
      <c r="AR1" s="240"/>
      <c r="AS1" s="240"/>
      <c r="AT1" s="240"/>
      <c r="AU1" s="240"/>
      <c r="AV1" s="240"/>
      <c r="AW1" s="240"/>
      <c r="AX1" s="240"/>
      <c r="AY1" s="240"/>
      <c r="AZ1" s="240"/>
      <c r="BA1" s="240"/>
      <c r="BB1" s="240"/>
      <c r="BC1" s="240"/>
      <c r="BD1" s="240"/>
      <c r="BE1" s="240"/>
      <c r="BF1" s="240"/>
      <c r="BG1" s="240"/>
      <c r="BH1" s="240"/>
      <c r="BI1" s="240"/>
      <c r="BJ1" s="240"/>
      <c r="BK1" s="240"/>
      <c r="BL1" s="240"/>
      <c r="BM1" s="240"/>
      <c r="BN1" s="240"/>
      <c r="BO1" s="240"/>
      <c r="BP1" s="240"/>
      <c r="BQ1" s="240"/>
    </row>
    <row r="2" ht="13" hidden="1" customHeight="1" spans="1:69">
      <c r="A2" s="227"/>
      <c r="B2" s="228"/>
      <c r="C2" s="229"/>
      <c r="D2" s="230"/>
      <c r="E2" s="230"/>
      <c r="F2" s="231"/>
      <c r="G2" s="230" t="s">
        <v>483</v>
      </c>
      <c r="H2" s="230" t="s">
        <v>484</v>
      </c>
      <c r="I2" s="229" t="s">
        <v>485</v>
      </c>
      <c r="J2" s="229" t="s">
        <v>486</v>
      </c>
      <c r="K2" s="234"/>
      <c r="L2" s="235"/>
      <c r="M2" s="236"/>
      <c r="N2" s="228"/>
      <c r="O2" s="237"/>
      <c r="P2" s="238"/>
      <c r="Q2" s="237"/>
      <c r="R2" s="228"/>
      <c r="S2" s="239"/>
      <c r="T2" s="237"/>
      <c r="U2" s="237"/>
      <c r="V2" s="228"/>
      <c r="W2" s="228"/>
      <c r="X2" s="228"/>
      <c r="Y2" s="228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0"/>
      <c r="AK2" s="240"/>
      <c r="AL2" s="240"/>
      <c r="AM2" s="240"/>
      <c r="AN2" s="240"/>
      <c r="AO2" s="240"/>
      <c r="AP2" s="240"/>
      <c r="AQ2" s="240"/>
      <c r="AR2" s="240"/>
      <c r="AS2" s="240"/>
      <c r="AT2" s="240"/>
      <c r="AU2" s="240"/>
      <c r="AV2" s="240"/>
      <c r="AW2" s="240"/>
      <c r="AX2" s="240"/>
      <c r="AY2" s="240"/>
      <c r="AZ2" s="240"/>
      <c r="BA2" s="240"/>
      <c r="BB2" s="240"/>
      <c r="BC2" s="240"/>
      <c r="BD2" s="240"/>
      <c r="BE2" s="240"/>
      <c r="BF2" s="240"/>
      <c r="BG2" s="240"/>
      <c r="BH2" s="240"/>
      <c r="BI2" s="240"/>
      <c r="BJ2" s="240"/>
      <c r="BK2" s="240"/>
      <c r="BL2" s="240"/>
      <c r="BM2" s="240"/>
      <c r="BN2" s="240"/>
      <c r="BO2" s="240"/>
      <c r="BP2" s="240"/>
      <c r="BQ2" s="240"/>
    </row>
    <row r="3" ht="13" hidden="1" customHeight="1" spans="1:69">
      <c r="A3" s="241"/>
      <c r="B3" s="155"/>
      <c r="C3" s="230" t="s">
        <v>487</v>
      </c>
      <c r="D3" s="233" t="s">
        <v>488</v>
      </c>
      <c r="E3" s="242">
        <v>9</v>
      </c>
      <c r="F3" s="243">
        <v>21232742.34</v>
      </c>
      <c r="G3" s="233">
        <v>3</v>
      </c>
      <c r="H3" s="233">
        <v>6</v>
      </c>
      <c r="I3" s="233">
        <v>0</v>
      </c>
      <c r="J3" s="233">
        <v>9</v>
      </c>
      <c r="K3" s="244"/>
      <c r="L3" s="245"/>
      <c r="M3" s="246"/>
      <c r="N3" s="155"/>
      <c r="O3" s="207"/>
      <c r="P3" s="247"/>
      <c r="Q3" s="207"/>
      <c r="R3" s="155"/>
      <c r="S3" s="150"/>
      <c r="T3" s="207"/>
      <c r="U3" s="207"/>
      <c r="V3" s="155"/>
      <c r="W3" s="155"/>
      <c r="X3" s="155"/>
      <c r="Y3" s="155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</row>
    <row r="4" ht="13" hidden="1" customHeight="1" spans="1:69">
      <c r="A4" s="241"/>
      <c r="B4" s="155"/>
      <c r="C4" s="230" t="s">
        <v>489</v>
      </c>
      <c r="D4" s="248" t="s">
        <v>490</v>
      </c>
      <c r="E4" s="249">
        <v>27</v>
      </c>
      <c r="F4" s="243">
        <v>17131131.8</v>
      </c>
      <c r="G4" s="248">
        <v>11</v>
      </c>
      <c r="H4" s="248">
        <v>4</v>
      </c>
      <c r="I4" s="233">
        <v>12</v>
      </c>
      <c r="J4" s="233">
        <v>27</v>
      </c>
      <c r="K4" s="244"/>
      <c r="L4" s="245"/>
      <c r="M4" s="246"/>
      <c r="N4" s="155"/>
      <c r="O4" s="207"/>
      <c r="P4" s="247"/>
      <c r="Q4" s="207"/>
      <c r="R4" s="155"/>
      <c r="S4" s="150"/>
      <c r="T4" s="207"/>
      <c r="U4" s="207"/>
      <c r="V4" s="155"/>
      <c r="W4" s="155"/>
      <c r="X4" s="155"/>
      <c r="Y4" s="155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</row>
    <row r="5" ht="13" hidden="1" customHeight="1" spans="1:69">
      <c r="A5" s="241"/>
      <c r="B5" s="155"/>
      <c r="C5" s="230" t="s">
        <v>491</v>
      </c>
      <c r="D5" s="248" t="s">
        <v>492</v>
      </c>
      <c r="E5" s="249">
        <v>2</v>
      </c>
      <c r="F5" s="250">
        <v>1254843.14</v>
      </c>
      <c r="G5" s="248">
        <v>2</v>
      </c>
      <c r="H5" s="248">
        <v>0</v>
      </c>
      <c r="I5" s="233">
        <v>0</v>
      </c>
      <c r="J5" s="233">
        <v>2</v>
      </c>
      <c r="K5" s="244"/>
      <c r="L5" s="245"/>
      <c r="M5" s="246"/>
      <c r="N5" s="155"/>
      <c r="O5" s="207"/>
      <c r="P5" s="247"/>
      <c r="Q5" s="207"/>
      <c r="R5" s="155"/>
      <c r="S5" s="150"/>
      <c r="T5" s="207"/>
      <c r="U5" s="207"/>
      <c r="V5" s="155"/>
      <c r="W5" s="155"/>
      <c r="X5" s="155"/>
      <c r="Y5" s="155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</row>
    <row r="6" ht="13" hidden="1" customHeight="1" spans="1:69">
      <c r="A6" s="241"/>
      <c r="B6" s="155"/>
      <c r="C6" s="230" t="s">
        <v>486</v>
      </c>
      <c r="D6" s="228"/>
      <c r="E6" s="228"/>
      <c r="F6" s="250">
        <f>SUM(F3:F5)</f>
        <v>39618717.28</v>
      </c>
      <c r="G6" s="228">
        <f>SUM(G3:G5)</f>
        <v>16</v>
      </c>
      <c r="H6" s="228">
        <f>SUM(H3:H5)</f>
        <v>10</v>
      </c>
      <c r="I6" s="228">
        <f>SUM(I3:I5)</f>
        <v>12</v>
      </c>
      <c r="J6" s="229">
        <v>38</v>
      </c>
      <c r="K6" s="244"/>
      <c r="L6" s="245"/>
      <c r="M6" s="246"/>
      <c r="N6" s="155"/>
      <c r="O6" s="207"/>
      <c r="P6" s="247"/>
      <c r="Q6" s="207"/>
      <c r="R6" s="155"/>
      <c r="S6" s="150"/>
      <c r="T6" s="207"/>
      <c r="U6" s="207"/>
      <c r="V6" s="155"/>
      <c r="W6" s="155"/>
      <c r="X6" s="155"/>
      <c r="Y6" s="155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</row>
    <row r="7" ht="9.5" hidden="1" customHeight="1" spans="1:69">
      <c r="A7" s="241"/>
      <c r="B7" s="155"/>
      <c r="C7" s="228"/>
      <c r="D7" s="228"/>
      <c r="E7" s="155"/>
      <c r="F7" s="251"/>
      <c r="G7" s="155"/>
      <c r="H7" s="155"/>
      <c r="I7" s="155"/>
      <c r="J7" s="244"/>
      <c r="K7" s="244"/>
      <c r="L7" s="245"/>
      <c r="M7" s="246"/>
      <c r="N7" s="155"/>
      <c r="O7" s="207"/>
      <c r="P7" s="247"/>
      <c r="Q7" s="207"/>
      <c r="R7" s="155"/>
      <c r="S7" s="150"/>
      <c r="T7" s="207"/>
      <c r="U7" s="207"/>
      <c r="V7" s="155"/>
      <c r="W7" s="155"/>
      <c r="X7" s="155"/>
      <c r="Y7" s="155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</row>
    <row r="8" ht="9.5" hidden="1" customHeight="1" spans="1:69">
      <c r="A8" s="241"/>
      <c r="B8" s="155"/>
      <c r="C8" s="228"/>
      <c r="D8" s="228"/>
      <c r="E8" s="155"/>
      <c r="F8" s="251"/>
      <c r="G8" s="155"/>
      <c r="H8" s="155"/>
      <c r="I8" s="155"/>
      <c r="J8" s="244"/>
      <c r="K8" s="244"/>
      <c r="L8" s="245"/>
      <c r="M8" s="246"/>
      <c r="N8" s="155"/>
      <c r="O8" s="207"/>
      <c r="P8" s="247"/>
      <c r="Q8" s="207"/>
      <c r="R8" s="155"/>
      <c r="S8" s="150"/>
      <c r="T8" s="207"/>
      <c r="U8" s="207"/>
      <c r="V8" s="155"/>
      <c r="W8" s="155"/>
      <c r="X8" s="155"/>
      <c r="Y8" s="155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</row>
    <row r="9" ht="9.5" hidden="1" customHeight="1" spans="1:69">
      <c r="A9" s="241"/>
      <c r="B9" s="155"/>
      <c r="C9" s="228"/>
      <c r="D9" s="228"/>
      <c r="E9" s="155"/>
      <c r="F9" s="251"/>
      <c r="G9" s="155"/>
      <c r="H9" s="155"/>
      <c r="I9" s="155"/>
      <c r="J9" s="244"/>
      <c r="K9" s="244"/>
      <c r="L9" s="245"/>
      <c r="M9" s="246"/>
      <c r="N9" s="155"/>
      <c r="O9" s="207"/>
      <c r="P9" s="247"/>
      <c r="Q9" s="207"/>
      <c r="R9" s="155"/>
      <c r="S9" s="150"/>
      <c r="T9" s="207"/>
      <c r="U9" s="207"/>
      <c r="V9" s="155"/>
      <c r="W9" s="155"/>
      <c r="X9" s="155"/>
      <c r="Y9" s="155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</row>
    <row r="10" ht="9.5" hidden="1" customHeight="1" spans="1:69">
      <c r="A10" s="241"/>
      <c r="B10" s="155"/>
      <c r="C10" s="228"/>
      <c r="D10" s="228"/>
      <c r="E10" s="155"/>
      <c r="F10" s="251"/>
      <c r="G10" s="155"/>
      <c r="H10" s="155"/>
      <c r="I10" s="155"/>
      <c r="J10" s="244"/>
      <c r="K10" s="244"/>
      <c r="L10" s="245"/>
      <c r="M10" s="246"/>
      <c r="N10" s="149">
        <v>35764937.57</v>
      </c>
      <c r="O10" s="207"/>
      <c r="P10" s="252"/>
      <c r="Q10" s="207"/>
      <c r="R10" s="155"/>
      <c r="S10" s="150"/>
      <c r="T10" s="207"/>
      <c r="U10" s="207"/>
      <c r="V10" s="155"/>
      <c r="W10" s="155"/>
      <c r="X10" s="155"/>
      <c r="Y10" s="155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</row>
    <row r="11" ht="9.5" hidden="1" customHeight="1" spans="1:69">
      <c r="A11" s="241"/>
      <c r="B11" s="155"/>
      <c r="C11" s="228"/>
      <c r="D11" s="228"/>
      <c r="E11" s="155"/>
      <c r="F11" s="251"/>
      <c r="G11" s="155"/>
      <c r="H11" s="155"/>
      <c r="I11" s="155"/>
      <c r="J11" s="244"/>
      <c r="K11" s="244"/>
      <c r="L11" s="245"/>
      <c r="M11" s="246"/>
      <c r="N11" s="149">
        <f>SUM(N14:N208)</f>
        <v>44639993.28</v>
      </c>
      <c r="O11" s="207"/>
      <c r="P11" s="247">
        <f>SUBTOTAL(9,'38套有证闲置房产-36套首批拍卖清单+2套非拍卖补充'!P14:P50)-P14-P15-P34-P36-P37</f>
        <v>21422658.585</v>
      </c>
      <c r="Q11" s="207"/>
      <c r="R11" s="155"/>
      <c r="S11" s="150"/>
      <c r="T11" s="207"/>
      <c r="U11" s="207"/>
      <c r="V11" s="155"/>
      <c r="W11" s="155"/>
      <c r="X11" s="155"/>
      <c r="Y11" s="155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</row>
    <row r="12" spans="1:69">
      <c r="A12" s="241"/>
      <c r="B12" s="155"/>
      <c r="C12" s="253"/>
      <c r="D12" s="228"/>
      <c r="E12" s="254"/>
      <c r="F12" s="251"/>
      <c r="G12" s="155"/>
      <c r="H12" s="155"/>
      <c r="I12" s="155"/>
      <c r="J12" s="255"/>
      <c r="K12" s="244"/>
      <c r="L12" s="256">
        <v>45717</v>
      </c>
      <c r="M12" s="257"/>
      <c r="N12" s="257"/>
      <c r="O12" s="257"/>
      <c r="P12" s="258"/>
      <c r="Q12" s="257"/>
      <c r="R12" s="259">
        <v>45901</v>
      </c>
      <c r="S12" s="259"/>
      <c r="T12" s="260"/>
      <c r="U12" s="260"/>
      <c r="V12" s="155"/>
      <c r="W12" s="155"/>
      <c r="X12" s="155"/>
      <c r="Y12" s="155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</row>
    <row r="13" spans="1:69">
      <c r="A13" s="241" t="s">
        <v>493</v>
      </c>
      <c r="B13" s="155" t="s">
        <v>494</v>
      </c>
      <c r="C13" s="254" t="s">
        <v>495</v>
      </c>
      <c r="D13" s="155" t="s">
        <v>383</v>
      </c>
      <c r="E13" s="254" t="s">
        <v>496</v>
      </c>
      <c r="F13" s="155" t="s">
        <v>384</v>
      </c>
      <c r="G13" s="155" t="s">
        <v>497</v>
      </c>
      <c r="H13" s="155" t="s">
        <v>385</v>
      </c>
      <c r="I13" s="155" t="s">
        <v>105</v>
      </c>
      <c r="J13" s="255" t="s">
        <v>498</v>
      </c>
      <c r="K13" s="244" t="s">
        <v>499</v>
      </c>
      <c r="L13" s="261" t="s">
        <v>500</v>
      </c>
      <c r="M13" s="262" t="s">
        <v>113</v>
      </c>
      <c r="N13" s="263" t="s">
        <v>29</v>
      </c>
      <c r="O13" s="264" t="s">
        <v>501</v>
      </c>
      <c r="P13" s="265" t="s">
        <v>114</v>
      </c>
      <c r="Q13" s="266" t="s">
        <v>482</v>
      </c>
      <c r="R13" s="155" t="s">
        <v>113</v>
      </c>
      <c r="S13" s="154" t="s">
        <v>114</v>
      </c>
      <c r="T13" s="207" t="s">
        <v>482</v>
      </c>
      <c r="U13" s="207" t="s">
        <v>502</v>
      </c>
      <c r="V13" s="155" t="s">
        <v>503</v>
      </c>
      <c r="W13" s="155" t="s">
        <v>504</v>
      </c>
      <c r="X13" s="155" t="s">
        <v>505</v>
      </c>
      <c r="Y13" s="155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</row>
    <row r="14" spans="1:69">
      <c r="A14" s="267">
        <v>10473975</v>
      </c>
      <c r="B14" s="268" t="s">
        <v>506</v>
      </c>
      <c r="C14" s="38">
        <v>752126.4</v>
      </c>
      <c r="D14" s="269" t="s">
        <v>416</v>
      </c>
      <c r="E14" s="37" t="s">
        <v>507</v>
      </c>
      <c r="F14" s="270" t="s">
        <v>118</v>
      </c>
      <c r="G14" s="37"/>
      <c r="H14" s="37">
        <v>169.78</v>
      </c>
      <c r="I14" s="269" t="s">
        <v>416</v>
      </c>
      <c r="J14" s="42" t="s">
        <v>487</v>
      </c>
      <c r="K14" s="42" t="s">
        <v>508</v>
      </c>
      <c r="L14" s="271">
        <v>70600</v>
      </c>
      <c r="M14" s="37">
        <f>P14/H14</f>
        <v>63540</v>
      </c>
      <c r="N14" s="37">
        <f t="shared" ref="N14:N27" si="0">H14*L14</f>
        <v>11986468</v>
      </c>
      <c r="O14" s="44">
        <f t="shared" ref="O14:O49" si="1">N14/C14</f>
        <v>15.9367733934083</v>
      </c>
      <c r="P14" s="272">
        <f>N14*0.9</f>
        <v>10787821.2</v>
      </c>
      <c r="Q14" s="44">
        <f t="shared" ref="Q14:Q49" si="2">P14/C14</f>
        <v>14.3430960540675</v>
      </c>
      <c r="R14" s="37">
        <v>61625</v>
      </c>
      <c r="S14" s="41">
        <f t="shared" ref="S14:S38" si="3">R14*H14</f>
        <v>10462692.5</v>
      </c>
      <c r="T14" s="44">
        <f t="shared" ref="T14:T49" si="4">S14/C14</f>
        <v>13.9108167191047</v>
      </c>
      <c r="U14" s="44">
        <f t="shared" ref="U14:U49" si="5">S14/P14</f>
        <v>0.969861504564054</v>
      </c>
      <c r="V14" s="37"/>
      <c r="W14" s="37" t="s">
        <v>509</v>
      </c>
      <c r="X14" s="37" t="s">
        <v>510</v>
      </c>
      <c r="Y14" s="37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</row>
    <row r="15" spans="1:69">
      <c r="A15" s="12">
        <v>10155862</v>
      </c>
      <c r="B15" s="37"/>
      <c r="C15" s="38">
        <v>2434608.94</v>
      </c>
      <c r="D15" s="269" t="s">
        <v>417</v>
      </c>
      <c r="E15" s="37"/>
      <c r="F15" s="273" t="s">
        <v>118</v>
      </c>
      <c r="G15" s="40" t="s">
        <v>511</v>
      </c>
      <c r="H15" s="268">
        <v>304.7</v>
      </c>
      <c r="I15" s="268" t="s">
        <v>417</v>
      </c>
      <c r="J15" s="42" t="s">
        <v>487</v>
      </c>
      <c r="K15" s="42" t="s">
        <v>512</v>
      </c>
      <c r="L15" s="271">
        <v>8393</v>
      </c>
      <c r="M15" s="37">
        <f>P15/H15</f>
        <v>7553.7</v>
      </c>
      <c r="N15" s="37">
        <f t="shared" si="0"/>
        <v>2557347.1</v>
      </c>
      <c r="O15" s="44">
        <f t="shared" si="1"/>
        <v>1.05041391164858</v>
      </c>
      <c r="P15" s="272">
        <f>N15*0.9</f>
        <v>2301612.39</v>
      </c>
      <c r="Q15" s="44">
        <f t="shared" si="2"/>
        <v>0.945372520483721</v>
      </c>
      <c r="R15" s="37">
        <v>7219.05</v>
      </c>
      <c r="S15" s="41">
        <f t="shared" si="3"/>
        <v>2199644.535</v>
      </c>
      <c r="T15" s="44">
        <f t="shared" si="4"/>
        <v>0.903489878337504</v>
      </c>
      <c r="U15" s="44">
        <f t="shared" si="5"/>
        <v>0.955697207990786</v>
      </c>
      <c r="V15" s="37" t="s">
        <v>513</v>
      </c>
      <c r="W15" s="37" t="s">
        <v>509</v>
      </c>
      <c r="X15" s="37" t="s">
        <v>510</v>
      </c>
      <c r="Y15" s="37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</row>
    <row r="16" spans="1:69">
      <c r="A16" s="12">
        <v>10155861</v>
      </c>
      <c r="B16" s="37"/>
      <c r="C16" s="38">
        <v>2299872.42</v>
      </c>
      <c r="D16" s="274" t="s">
        <v>418</v>
      </c>
      <c r="E16" s="37" t="s">
        <v>507</v>
      </c>
      <c r="F16" s="273" t="s">
        <v>118</v>
      </c>
      <c r="G16" s="40" t="s">
        <v>514</v>
      </c>
      <c r="H16" s="268">
        <v>290.01</v>
      </c>
      <c r="I16" s="40" t="s">
        <v>418</v>
      </c>
      <c r="J16" s="42" t="s">
        <v>487</v>
      </c>
      <c r="K16" s="42" t="s">
        <v>512</v>
      </c>
      <c r="L16" s="271">
        <v>8393</v>
      </c>
      <c r="M16" s="37">
        <f>P16/H16</f>
        <v>7553.7</v>
      </c>
      <c r="N16" s="37">
        <f t="shared" si="0"/>
        <v>2434053.93</v>
      </c>
      <c r="O16" s="44">
        <f t="shared" si="1"/>
        <v>1.05834302321865</v>
      </c>
      <c r="P16" s="272">
        <f>N16*0.9</f>
        <v>2190648.537</v>
      </c>
      <c r="Q16" s="44">
        <f t="shared" si="2"/>
        <v>0.952508720896788</v>
      </c>
      <c r="R16" s="37">
        <v>7492.75</v>
      </c>
      <c r="S16" s="41">
        <f t="shared" si="3"/>
        <v>2172972.4275</v>
      </c>
      <c r="T16" s="44">
        <f t="shared" si="4"/>
        <v>0.944823029574832</v>
      </c>
      <c r="U16" s="44">
        <f t="shared" si="5"/>
        <v>0.991931106610006</v>
      </c>
      <c r="V16" s="37" t="s">
        <v>513</v>
      </c>
      <c r="W16" s="37" t="s">
        <v>509</v>
      </c>
      <c r="X16" s="37" t="s">
        <v>510</v>
      </c>
      <c r="Y16" s="37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</row>
    <row r="17" spans="1:69">
      <c r="A17" s="12">
        <v>10050017</v>
      </c>
      <c r="B17" s="37" t="s">
        <v>506</v>
      </c>
      <c r="C17" s="38">
        <v>1041283.15</v>
      </c>
      <c r="D17" s="38" t="s">
        <v>419</v>
      </c>
      <c r="E17" s="37" t="s">
        <v>252</v>
      </c>
      <c r="F17" s="39" t="s">
        <v>252</v>
      </c>
      <c r="G17" s="40" t="s">
        <v>515</v>
      </c>
      <c r="H17" s="37">
        <v>526.9</v>
      </c>
      <c r="I17" s="37" t="s">
        <v>420</v>
      </c>
      <c r="J17" s="42" t="s">
        <v>489</v>
      </c>
      <c r="K17" s="42" t="s">
        <v>516</v>
      </c>
      <c r="L17" s="43">
        <v>3882</v>
      </c>
      <c r="M17" s="37">
        <f>L17*0.85</f>
        <v>3299.7</v>
      </c>
      <c r="N17" s="37">
        <f t="shared" si="0"/>
        <v>2045425.8</v>
      </c>
      <c r="O17" s="44">
        <f t="shared" si="1"/>
        <v>1.96433198789397</v>
      </c>
      <c r="P17" s="272">
        <f>N17*0.85</f>
        <v>1738611.93</v>
      </c>
      <c r="Q17" s="44">
        <f t="shared" si="2"/>
        <v>1.66968218970988</v>
      </c>
      <c r="R17" s="37">
        <v>2805</v>
      </c>
      <c r="S17" s="41">
        <f t="shared" si="3"/>
        <v>1477954.5</v>
      </c>
      <c r="T17" s="44">
        <f t="shared" si="4"/>
        <v>1.41935889388011</v>
      </c>
      <c r="U17" s="44">
        <f t="shared" si="5"/>
        <v>0.850077279752705</v>
      </c>
      <c r="V17" s="37"/>
      <c r="W17" s="37" t="s">
        <v>509</v>
      </c>
      <c r="X17" s="12" t="s">
        <v>517</v>
      </c>
      <c r="Y17" s="37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</row>
    <row r="18" spans="1:69">
      <c r="A18" s="275">
        <v>10371217</v>
      </c>
      <c r="B18" s="268" t="s">
        <v>518</v>
      </c>
      <c r="C18" s="269">
        <v>1047100</v>
      </c>
      <c r="D18" s="269" t="s">
        <v>414</v>
      </c>
      <c r="E18" s="268"/>
      <c r="F18" s="273" t="s">
        <v>118</v>
      </c>
      <c r="G18" s="276" t="s">
        <v>519</v>
      </c>
      <c r="H18" s="268">
        <v>176.5</v>
      </c>
      <c r="I18" s="268" t="s">
        <v>414</v>
      </c>
      <c r="J18" s="37" t="s">
        <v>487</v>
      </c>
      <c r="K18" s="37" t="s">
        <v>512</v>
      </c>
      <c r="L18" s="271">
        <v>8454</v>
      </c>
      <c r="M18" s="37">
        <f>P18/H18</f>
        <v>7608.6</v>
      </c>
      <c r="N18" s="37">
        <f t="shared" si="0"/>
        <v>1492131</v>
      </c>
      <c r="O18" s="44">
        <f t="shared" si="1"/>
        <v>1.42501289275141</v>
      </c>
      <c r="P18" s="272">
        <f>N18*0.9</f>
        <v>1342917.9</v>
      </c>
      <c r="Q18" s="44">
        <f t="shared" si="2"/>
        <v>1.28251160347627</v>
      </c>
      <c r="R18" s="37">
        <v>6384.35</v>
      </c>
      <c r="S18" s="41">
        <f t="shared" si="3"/>
        <v>1126837.775</v>
      </c>
      <c r="T18" s="44">
        <f t="shared" si="4"/>
        <v>1.07615106007067</v>
      </c>
      <c r="U18" s="44">
        <f t="shared" si="5"/>
        <v>0.839096548642326</v>
      </c>
      <c r="V18" s="37" t="s">
        <v>513</v>
      </c>
      <c r="W18" s="37" t="s">
        <v>509</v>
      </c>
      <c r="X18" s="37" t="s">
        <v>520</v>
      </c>
      <c r="Y18" s="37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</row>
    <row r="19" spans="1:69">
      <c r="A19" s="275">
        <v>10155869</v>
      </c>
      <c r="B19" s="268" t="s">
        <v>518</v>
      </c>
      <c r="C19" s="38">
        <v>1638770.95</v>
      </c>
      <c r="D19" s="38" t="s">
        <v>521</v>
      </c>
      <c r="E19" s="37" t="s">
        <v>252</v>
      </c>
      <c r="F19" s="270" t="s">
        <v>252</v>
      </c>
      <c r="G19" s="37"/>
      <c r="H19" s="37">
        <v>85.26</v>
      </c>
      <c r="I19" s="37" t="s">
        <v>521</v>
      </c>
      <c r="J19" s="42" t="s">
        <v>487</v>
      </c>
      <c r="K19" s="42" t="s">
        <v>508</v>
      </c>
      <c r="L19" s="277">
        <v>17395</v>
      </c>
      <c r="M19" s="37">
        <f>P19/H19</f>
        <v>15655.5</v>
      </c>
      <c r="N19" s="37">
        <f t="shared" si="0"/>
        <v>1483097.7</v>
      </c>
      <c r="O19" s="44">
        <f t="shared" si="1"/>
        <v>0.905006096184461</v>
      </c>
      <c r="P19" s="272">
        <f>N19*0.9</f>
        <v>1334787.93</v>
      </c>
      <c r="Q19" s="44">
        <f t="shared" si="2"/>
        <v>0.814505486566015</v>
      </c>
      <c r="R19" s="37">
        <v>15433</v>
      </c>
      <c r="S19" s="41">
        <f t="shared" si="3"/>
        <v>1315817.58</v>
      </c>
      <c r="T19" s="44">
        <f t="shared" si="4"/>
        <v>0.802929524714848</v>
      </c>
      <c r="U19" s="44">
        <f t="shared" si="5"/>
        <v>0.985787742326978</v>
      </c>
      <c r="V19" s="37" t="s">
        <v>513</v>
      </c>
      <c r="W19" s="37" t="s">
        <v>509</v>
      </c>
      <c r="X19" s="37" t="s">
        <v>510</v>
      </c>
      <c r="Y19" s="37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</row>
    <row r="20" spans="1:69">
      <c r="A20" s="275">
        <v>10155868</v>
      </c>
      <c r="B20" s="268" t="s">
        <v>518</v>
      </c>
      <c r="C20" s="38">
        <v>1654536.88</v>
      </c>
      <c r="D20" s="38" t="s">
        <v>81</v>
      </c>
      <c r="E20" s="37" t="s">
        <v>252</v>
      </c>
      <c r="F20" s="270" t="s">
        <v>252</v>
      </c>
      <c r="G20" s="37"/>
      <c r="H20" s="37">
        <v>85.26</v>
      </c>
      <c r="I20" s="37" t="s">
        <v>81</v>
      </c>
      <c r="J20" s="42" t="s">
        <v>487</v>
      </c>
      <c r="K20" s="42" t="s">
        <v>508</v>
      </c>
      <c r="L20" s="277">
        <v>17395</v>
      </c>
      <c r="M20" s="37">
        <f>P20/H20</f>
        <v>15655.5</v>
      </c>
      <c r="N20" s="37">
        <f t="shared" si="0"/>
        <v>1483097.7</v>
      </c>
      <c r="O20" s="44">
        <f t="shared" si="1"/>
        <v>0.896382376197018</v>
      </c>
      <c r="P20" s="272">
        <f>N20*0.9</f>
        <v>1334787.93</v>
      </c>
      <c r="Q20" s="44">
        <f t="shared" si="2"/>
        <v>0.806744138577316</v>
      </c>
      <c r="R20" s="37">
        <v>15433</v>
      </c>
      <c r="S20" s="41">
        <f t="shared" si="3"/>
        <v>1315817.58</v>
      </c>
      <c r="T20" s="44">
        <f t="shared" si="4"/>
        <v>0.795278483003655</v>
      </c>
      <c r="U20" s="44">
        <f t="shared" si="5"/>
        <v>0.985787742326978</v>
      </c>
      <c r="V20" s="37" t="s">
        <v>513</v>
      </c>
      <c r="W20" s="37" t="s">
        <v>509</v>
      </c>
      <c r="X20" s="37" t="s">
        <v>510</v>
      </c>
      <c r="Y20" s="37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</row>
    <row r="21" spans="1:69">
      <c r="A21" s="275">
        <v>10155871</v>
      </c>
      <c r="B21" s="268" t="s">
        <v>518</v>
      </c>
      <c r="C21" s="38">
        <v>1304480.89</v>
      </c>
      <c r="D21" s="38" t="s">
        <v>421</v>
      </c>
      <c r="E21" s="37" t="s">
        <v>252</v>
      </c>
      <c r="F21" s="270" t="s">
        <v>252</v>
      </c>
      <c r="G21" s="37"/>
      <c r="H21" s="37">
        <v>68.9</v>
      </c>
      <c r="I21" s="37" t="s">
        <v>421</v>
      </c>
      <c r="J21" s="42" t="s">
        <v>487</v>
      </c>
      <c r="K21" s="42" t="s">
        <v>508</v>
      </c>
      <c r="L21" s="277">
        <v>17395</v>
      </c>
      <c r="M21" s="37">
        <f>P21/H21</f>
        <v>15655.5</v>
      </c>
      <c r="N21" s="37">
        <f t="shared" si="0"/>
        <v>1198515.5</v>
      </c>
      <c r="O21" s="44">
        <f t="shared" si="1"/>
        <v>0.918768154587531</v>
      </c>
      <c r="P21" s="272">
        <f>N21*0.9</f>
        <v>1078663.95</v>
      </c>
      <c r="Q21" s="44">
        <f t="shared" si="2"/>
        <v>0.826891339128778</v>
      </c>
      <c r="R21" s="37">
        <v>15433</v>
      </c>
      <c r="S21" s="41">
        <f t="shared" si="3"/>
        <v>1063333.7</v>
      </c>
      <c r="T21" s="44">
        <f t="shared" si="4"/>
        <v>0.815139346349489</v>
      </c>
      <c r="U21" s="44">
        <f t="shared" si="5"/>
        <v>0.985787742326978</v>
      </c>
      <c r="V21" s="37" t="s">
        <v>513</v>
      </c>
      <c r="W21" s="37" t="s">
        <v>509</v>
      </c>
      <c r="X21" s="37" t="s">
        <v>510</v>
      </c>
      <c r="Y21" s="37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</row>
    <row r="22" spans="1:69">
      <c r="A22" s="12">
        <v>10177226</v>
      </c>
      <c r="B22" s="268" t="s">
        <v>518</v>
      </c>
      <c r="C22" s="38">
        <v>2227014.86</v>
      </c>
      <c r="D22" s="38" t="s">
        <v>422</v>
      </c>
      <c r="E22" s="37" t="s">
        <v>160</v>
      </c>
      <c r="F22" s="270" t="s">
        <v>423</v>
      </c>
      <c r="G22" s="37" t="s">
        <v>522</v>
      </c>
      <c r="H22" s="37">
        <v>182.01</v>
      </c>
      <c r="I22" s="37" t="s">
        <v>424</v>
      </c>
      <c r="J22" s="42" t="s">
        <v>489</v>
      </c>
      <c r="K22" s="42" t="s">
        <v>508</v>
      </c>
      <c r="L22" s="43">
        <v>5830</v>
      </c>
      <c r="M22" s="37">
        <f t="shared" ref="M22:M32" si="6">L22*0.85</f>
        <v>4955.5</v>
      </c>
      <c r="N22" s="37">
        <f t="shared" si="0"/>
        <v>1061118.3</v>
      </c>
      <c r="O22" s="44">
        <f t="shared" si="1"/>
        <v>0.476475626211134</v>
      </c>
      <c r="P22" s="272">
        <f t="shared" ref="P22:P32" si="7">N22*0.85</f>
        <v>901950.555</v>
      </c>
      <c r="Q22" s="278">
        <f t="shared" si="2"/>
        <v>0.405004282279464</v>
      </c>
      <c r="R22" s="37">
        <v>4207.5</v>
      </c>
      <c r="S22" s="41">
        <f t="shared" si="3"/>
        <v>765807.075</v>
      </c>
      <c r="T22" s="44">
        <f t="shared" si="4"/>
        <v>0.34387156042596</v>
      </c>
      <c r="U22" s="279">
        <f t="shared" si="5"/>
        <v>0.849056603773585</v>
      </c>
      <c r="V22" s="37"/>
      <c r="W22" s="37"/>
      <c r="X22" s="37" t="s">
        <v>523</v>
      </c>
      <c r="Y22" s="37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</row>
    <row r="23" spans="1:69">
      <c r="A23" s="12">
        <v>10176293</v>
      </c>
      <c r="B23" s="37" t="s">
        <v>524</v>
      </c>
      <c r="C23" s="38">
        <v>610507.42</v>
      </c>
      <c r="D23" s="38" t="s">
        <v>525</v>
      </c>
      <c r="E23" s="37" t="s">
        <v>507</v>
      </c>
      <c r="F23" s="39" t="s">
        <v>423</v>
      </c>
      <c r="G23" s="37" t="s">
        <v>522</v>
      </c>
      <c r="H23" s="37">
        <v>342.76</v>
      </c>
      <c r="I23" s="37" t="s">
        <v>526</v>
      </c>
      <c r="J23" s="42" t="s">
        <v>489</v>
      </c>
      <c r="K23" s="280" t="s">
        <v>508</v>
      </c>
      <c r="L23" s="43">
        <v>3049</v>
      </c>
      <c r="M23" s="37">
        <f t="shared" si="6"/>
        <v>2591.65</v>
      </c>
      <c r="N23" s="37">
        <f t="shared" si="0"/>
        <v>1045075.24</v>
      </c>
      <c r="O23" s="44">
        <f t="shared" si="1"/>
        <v>1.71181414961345</v>
      </c>
      <c r="P23" s="272">
        <f t="shared" si="7"/>
        <v>888313.954</v>
      </c>
      <c r="Q23" s="44">
        <f t="shared" si="2"/>
        <v>1.45504202717143</v>
      </c>
      <c r="R23" s="37">
        <v>2970</v>
      </c>
      <c r="S23" s="41">
        <f t="shared" si="3"/>
        <v>1017997.2</v>
      </c>
      <c r="T23" s="44">
        <f t="shared" si="4"/>
        <v>1.66746081480877</v>
      </c>
      <c r="U23" s="279">
        <f t="shared" si="5"/>
        <v>1.14598807709374</v>
      </c>
      <c r="V23" s="37" t="s">
        <v>513</v>
      </c>
      <c r="W23" s="37" t="s">
        <v>509</v>
      </c>
      <c r="X23" s="37" t="s">
        <v>523</v>
      </c>
      <c r="Y23" s="37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</row>
    <row r="24" spans="1:69">
      <c r="A24" s="12">
        <v>10175735</v>
      </c>
      <c r="B24" s="37" t="s">
        <v>527</v>
      </c>
      <c r="C24" s="38">
        <v>1824030.75</v>
      </c>
      <c r="D24" s="38" t="s">
        <v>425</v>
      </c>
      <c r="E24" s="37" t="s">
        <v>507</v>
      </c>
      <c r="F24" s="39" t="s">
        <v>423</v>
      </c>
      <c r="G24" s="37" t="s">
        <v>522</v>
      </c>
      <c r="H24" s="37">
        <v>148.13</v>
      </c>
      <c r="I24" s="37" t="s">
        <v>426</v>
      </c>
      <c r="J24" s="42" t="s">
        <v>489</v>
      </c>
      <c r="K24" s="42" t="s">
        <v>508</v>
      </c>
      <c r="L24" s="43">
        <v>6887</v>
      </c>
      <c r="M24" s="37">
        <f t="shared" si="6"/>
        <v>5853.95</v>
      </c>
      <c r="N24" s="37">
        <f t="shared" si="0"/>
        <v>1020171.31</v>
      </c>
      <c r="O24" s="44">
        <f t="shared" si="1"/>
        <v>0.559295017367443</v>
      </c>
      <c r="P24" s="272">
        <f t="shared" si="7"/>
        <v>867145.6135</v>
      </c>
      <c r="Q24" s="278">
        <f t="shared" si="2"/>
        <v>0.475400764762327</v>
      </c>
      <c r="R24" s="37">
        <v>2550</v>
      </c>
      <c r="S24" s="41">
        <f t="shared" si="3"/>
        <v>377731.5</v>
      </c>
      <c r="T24" s="44">
        <f t="shared" si="4"/>
        <v>0.207086146985187</v>
      </c>
      <c r="U24" s="44">
        <f t="shared" si="5"/>
        <v>0.43560331058516</v>
      </c>
      <c r="V24" s="37"/>
      <c r="W24" s="37"/>
      <c r="X24" s="37" t="s">
        <v>523</v>
      </c>
      <c r="Y24" s="37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</row>
    <row r="25" spans="1:69">
      <c r="A25" s="12">
        <v>10175734</v>
      </c>
      <c r="B25" s="37" t="s">
        <v>528</v>
      </c>
      <c r="C25" s="38">
        <v>1783405.27</v>
      </c>
      <c r="D25" s="38" t="s">
        <v>427</v>
      </c>
      <c r="E25" s="37" t="s">
        <v>507</v>
      </c>
      <c r="F25" s="39" t="s">
        <v>423</v>
      </c>
      <c r="G25" s="37" t="s">
        <v>522</v>
      </c>
      <c r="H25" s="37">
        <v>144.83</v>
      </c>
      <c r="I25" s="37" t="s">
        <v>428</v>
      </c>
      <c r="J25" s="42" t="s">
        <v>489</v>
      </c>
      <c r="K25" s="42" t="s">
        <v>508</v>
      </c>
      <c r="L25" s="43">
        <v>6887</v>
      </c>
      <c r="M25" s="37">
        <f t="shared" si="6"/>
        <v>5853.95</v>
      </c>
      <c r="N25" s="37">
        <f t="shared" si="0"/>
        <v>997444.21</v>
      </c>
      <c r="O25" s="44">
        <f t="shared" si="1"/>
        <v>0.559291949384001</v>
      </c>
      <c r="P25" s="272">
        <f t="shared" si="7"/>
        <v>847827.5785</v>
      </c>
      <c r="Q25" s="278">
        <f t="shared" si="2"/>
        <v>0.475398156976401</v>
      </c>
      <c r="R25" s="37">
        <v>2550</v>
      </c>
      <c r="S25" s="41">
        <f t="shared" si="3"/>
        <v>369316.5</v>
      </c>
      <c r="T25" s="44">
        <f t="shared" si="4"/>
        <v>0.207085011025004</v>
      </c>
      <c r="U25" s="44">
        <f t="shared" si="5"/>
        <v>0.43560331058516</v>
      </c>
      <c r="V25" s="37"/>
      <c r="W25" s="37"/>
      <c r="X25" s="37" t="s">
        <v>523</v>
      </c>
      <c r="Y25" s="37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</row>
    <row r="26" spans="1:69">
      <c r="A26" s="12">
        <v>10360946</v>
      </c>
      <c r="B26" s="37" t="s">
        <v>518</v>
      </c>
      <c r="C26" s="38">
        <v>128349.06</v>
      </c>
      <c r="D26" s="269" t="s">
        <v>429</v>
      </c>
      <c r="E26" s="37"/>
      <c r="F26" s="273" t="s">
        <v>118</v>
      </c>
      <c r="G26" s="268" t="s">
        <v>529</v>
      </c>
      <c r="H26" s="37">
        <v>376.24</v>
      </c>
      <c r="I26" s="37" t="s">
        <v>430</v>
      </c>
      <c r="J26" s="42" t="s">
        <v>489</v>
      </c>
      <c r="K26" s="37" t="s">
        <v>508</v>
      </c>
      <c r="L26" s="43">
        <v>2517</v>
      </c>
      <c r="M26" s="37">
        <f t="shared" si="6"/>
        <v>2139.45</v>
      </c>
      <c r="N26" s="37">
        <f t="shared" si="0"/>
        <v>946996.08</v>
      </c>
      <c r="O26" s="44">
        <f t="shared" si="1"/>
        <v>7.37828605834745</v>
      </c>
      <c r="P26" s="272">
        <f t="shared" si="7"/>
        <v>804946.668</v>
      </c>
      <c r="Q26" s="44">
        <f t="shared" si="2"/>
        <v>6.27154314959533</v>
      </c>
      <c r="R26" s="37">
        <v>2167.5</v>
      </c>
      <c r="S26" s="41">
        <f t="shared" si="3"/>
        <v>815500.2</v>
      </c>
      <c r="T26" s="44">
        <f t="shared" si="4"/>
        <v>6.35376838755188</v>
      </c>
      <c r="U26" s="44">
        <f t="shared" si="5"/>
        <v>1.01311084624553</v>
      </c>
      <c r="V26" s="37"/>
      <c r="W26" s="37" t="s">
        <v>509</v>
      </c>
      <c r="X26" s="37" t="s">
        <v>530</v>
      </c>
      <c r="Y26" s="37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</row>
    <row r="27" spans="1:69">
      <c r="A27" s="12">
        <v>10323326</v>
      </c>
      <c r="B27" s="37" t="s">
        <v>518</v>
      </c>
      <c r="C27" s="38">
        <v>1527267.05</v>
      </c>
      <c r="D27" s="38" t="s">
        <v>431</v>
      </c>
      <c r="E27" s="37" t="s">
        <v>507</v>
      </c>
      <c r="F27" s="270" t="s">
        <v>423</v>
      </c>
      <c r="G27" s="40" t="s">
        <v>531</v>
      </c>
      <c r="H27" s="37">
        <v>155.49</v>
      </c>
      <c r="I27" s="37" t="s">
        <v>432</v>
      </c>
      <c r="J27" s="42" t="s">
        <v>489</v>
      </c>
      <c r="K27" s="42" t="s">
        <v>512</v>
      </c>
      <c r="L27" s="43">
        <v>5370</v>
      </c>
      <c r="M27" s="37">
        <f t="shared" si="6"/>
        <v>4564.5</v>
      </c>
      <c r="N27" s="37">
        <f t="shared" si="0"/>
        <v>834981.3</v>
      </c>
      <c r="O27" s="44">
        <f t="shared" si="1"/>
        <v>0.546715978715052</v>
      </c>
      <c r="P27" s="272">
        <f t="shared" si="7"/>
        <v>709734.105</v>
      </c>
      <c r="Q27" s="278">
        <f t="shared" si="2"/>
        <v>0.464708581907794</v>
      </c>
      <c r="R27" s="37">
        <v>4445.5</v>
      </c>
      <c r="S27" s="41">
        <f t="shared" si="3"/>
        <v>691230.795</v>
      </c>
      <c r="T27" s="44">
        <f t="shared" si="4"/>
        <v>0.452593274372023</v>
      </c>
      <c r="U27" s="44">
        <f t="shared" si="5"/>
        <v>0.973929236499069</v>
      </c>
      <c r="V27" s="37"/>
      <c r="W27" s="37"/>
      <c r="X27" s="37" t="s">
        <v>532</v>
      </c>
      <c r="Y27" s="37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</row>
    <row r="28" ht="86.4" spans="1:69">
      <c r="A28" s="12">
        <v>10282224</v>
      </c>
      <c r="B28" s="37" t="s">
        <v>533</v>
      </c>
      <c r="C28" s="38">
        <v>918941.25</v>
      </c>
      <c r="D28" s="38" t="s">
        <v>433</v>
      </c>
      <c r="E28" s="37" t="s">
        <v>507</v>
      </c>
      <c r="F28" s="39" t="s">
        <v>423</v>
      </c>
      <c r="G28" s="276" t="s">
        <v>534</v>
      </c>
      <c r="H28" s="37">
        <v>231.43</v>
      </c>
      <c r="I28" s="37" t="s">
        <v>434</v>
      </c>
      <c r="J28" s="42" t="s">
        <v>489</v>
      </c>
      <c r="K28" s="42" t="s">
        <v>535</v>
      </c>
      <c r="L28" s="43">
        <v>3450</v>
      </c>
      <c r="M28" s="37">
        <f t="shared" si="6"/>
        <v>2932.5</v>
      </c>
      <c r="N28" s="37">
        <f>L28*H28</f>
        <v>798433.5</v>
      </c>
      <c r="O28" s="44">
        <f t="shared" si="1"/>
        <v>0.868862400071822</v>
      </c>
      <c r="P28" s="272">
        <f t="shared" si="7"/>
        <v>678668.475</v>
      </c>
      <c r="Q28" s="278">
        <f t="shared" si="2"/>
        <v>0.738533040061048</v>
      </c>
      <c r="R28" s="37">
        <v>2643.5</v>
      </c>
      <c r="S28" s="41">
        <f t="shared" si="3"/>
        <v>611785.205</v>
      </c>
      <c r="T28" s="44">
        <f t="shared" si="4"/>
        <v>0.665750073794163</v>
      </c>
      <c r="U28" s="44">
        <f t="shared" si="5"/>
        <v>0.901449275362319</v>
      </c>
      <c r="V28" s="188"/>
      <c r="W28" s="37" t="s">
        <v>509</v>
      </c>
      <c r="X28" s="37" t="s">
        <v>536</v>
      </c>
      <c r="Y28" s="37"/>
      <c r="Z28" s="37"/>
      <c r="AA28" s="37"/>
      <c r="AB28" s="37"/>
      <c r="AC28" s="37"/>
      <c r="AD28" s="46"/>
      <c r="AE28" s="37"/>
      <c r="AF28" s="37"/>
      <c r="AG28" s="37"/>
      <c r="AH28" s="37"/>
      <c r="AI28" s="46"/>
      <c r="AJ28" s="46"/>
      <c r="AK28" s="46"/>
      <c r="AL28" s="46"/>
      <c r="AM28" s="37"/>
      <c r="AN28" s="37"/>
      <c r="AO28" s="37" t="s">
        <v>537</v>
      </c>
      <c r="AP28" s="37" t="s">
        <v>538</v>
      </c>
      <c r="AQ28" s="37" t="s">
        <v>537</v>
      </c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>
        <v>231.43</v>
      </c>
      <c r="BC28" s="37" t="s">
        <v>539</v>
      </c>
      <c r="BD28" s="37" t="s">
        <v>540</v>
      </c>
      <c r="BE28" s="37" t="s">
        <v>541</v>
      </c>
      <c r="BF28" s="37"/>
      <c r="BG28" s="37"/>
      <c r="BH28" s="37"/>
      <c r="BI28" s="37"/>
      <c r="BJ28" s="37" t="s">
        <v>507</v>
      </c>
      <c r="BK28" s="37" t="s">
        <v>542</v>
      </c>
      <c r="BL28" s="37" t="s">
        <v>543</v>
      </c>
      <c r="BM28" s="37" t="s">
        <v>544</v>
      </c>
      <c r="BN28" s="37"/>
      <c r="BO28" s="37" t="s">
        <v>545</v>
      </c>
      <c r="BP28" s="37" t="s">
        <v>546</v>
      </c>
      <c r="BQ28" s="37" t="s">
        <v>547</v>
      </c>
    </row>
    <row r="29" spans="1:69">
      <c r="A29" s="12">
        <v>10175711</v>
      </c>
      <c r="B29" s="37" t="s">
        <v>548</v>
      </c>
      <c r="C29" s="38">
        <v>1314759.45</v>
      </c>
      <c r="D29" s="38" t="s">
        <v>435</v>
      </c>
      <c r="E29" s="37" t="s">
        <v>507</v>
      </c>
      <c r="F29" s="270" t="s">
        <v>118</v>
      </c>
      <c r="G29" s="187" t="s">
        <v>549</v>
      </c>
      <c r="H29" s="37">
        <v>172.9</v>
      </c>
      <c r="I29" s="40" t="s">
        <v>436</v>
      </c>
      <c r="J29" s="42" t="s">
        <v>489</v>
      </c>
      <c r="K29" s="42" t="s">
        <v>512</v>
      </c>
      <c r="L29" s="43">
        <v>4565</v>
      </c>
      <c r="M29" s="37">
        <f t="shared" si="6"/>
        <v>3880.25</v>
      </c>
      <c r="N29" s="37">
        <f>H29*L29</f>
        <v>789288.5</v>
      </c>
      <c r="O29" s="44">
        <f t="shared" si="1"/>
        <v>0.600329208510348</v>
      </c>
      <c r="P29" s="272">
        <f t="shared" si="7"/>
        <v>670895.225</v>
      </c>
      <c r="Q29" s="278">
        <f t="shared" si="2"/>
        <v>0.510279827233796</v>
      </c>
      <c r="R29" s="37">
        <v>3869.2</v>
      </c>
      <c r="S29" s="41">
        <f t="shared" si="3"/>
        <v>668984.68</v>
      </c>
      <c r="T29" s="44">
        <f t="shared" si="4"/>
        <v>0.508826675480446</v>
      </c>
      <c r="U29" s="44">
        <f t="shared" si="5"/>
        <v>0.997152245345016</v>
      </c>
      <c r="V29" s="37"/>
      <c r="W29" s="37"/>
      <c r="X29" s="37" t="s">
        <v>523</v>
      </c>
      <c r="Y29" s="37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</row>
    <row r="30" spans="1:69">
      <c r="A30" s="12">
        <v>10183178</v>
      </c>
      <c r="B30" s="37" t="s">
        <v>550</v>
      </c>
      <c r="C30" s="38">
        <v>905056.03</v>
      </c>
      <c r="D30" s="38" t="s">
        <v>352</v>
      </c>
      <c r="E30" s="37" t="s">
        <v>507</v>
      </c>
      <c r="F30" s="39" t="s">
        <v>118</v>
      </c>
      <c r="G30" s="187" t="s">
        <v>120</v>
      </c>
      <c r="H30" s="37">
        <v>161.38</v>
      </c>
      <c r="I30" s="37" t="s">
        <v>437</v>
      </c>
      <c r="J30" s="42" t="s">
        <v>489</v>
      </c>
      <c r="K30" s="42" t="s">
        <v>508</v>
      </c>
      <c r="L30" s="43">
        <v>4662</v>
      </c>
      <c r="M30" s="37">
        <f t="shared" si="6"/>
        <v>3962.7</v>
      </c>
      <c r="N30" s="37">
        <f>H30*L30</f>
        <v>752353.56</v>
      </c>
      <c r="O30" s="44">
        <f t="shared" si="1"/>
        <v>0.831278434772707</v>
      </c>
      <c r="P30" s="272">
        <f t="shared" si="7"/>
        <v>639500.526</v>
      </c>
      <c r="Q30" s="278">
        <f t="shared" si="2"/>
        <v>0.706586669556801</v>
      </c>
      <c r="R30" s="37">
        <v>3805.45</v>
      </c>
      <c r="S30" s="41">
        <f t="shared" si="3"/>
        <v>614123.521</v>
      </c>
      <c r="T30" s="44">
        <f t="shared" si="4"/>
        <v>0.678547516002959</v>
      </c>
      <c r="U30" s="44">
        <f t="shared" si="5"/>
        <v>0.96031746031746</v>
      </c>
      <c r="V30" s="37" t="s">
        <v>513</v>
      </c>
      <c r="W30" s="37"/>
      <c r="X30" s="37" t="s">
        <v>551</v>
      </c>
      <c r="Y30" s="37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</row>
    <row r="31" spans="1:69">
      <c r="A31" s="12">
        <v>10174335</v>
      </c>
      <c r="B31" s="37" t="s">
        <v>518</v>
      </c>
      <c r="C31" s="38">
        <v>1295013.51</v>
      </c>
      <c r="D31" s="38" t="s">
        <v>438</v>
      </c>
      <c r="E31" s="37" t="s">
        <v>507</v>
      </c>
      <c r="F31" s="39" t="s">
        <v>423</v>
      </c>
      <c r="G31" s="37" t="s">
        <v>522</v>
      </c>
      <c r="H31" s="37">
        <v>229.62</v>
      </c>
      <c r="I31" s="37" t="s">
        <v>439</v>
      </c>
      <c r="J31" s="42" t="s">
        <v>489</v>
      </c>
      <c r="K31" s="280" t="s">
        <v>516</v>
      </c>
      <c r="L31" s="43">
        <v>3234</v>
      </c>
      <c r="M31" s="37">
        <f t="shared" si="6"/>
        <v>2748.9</v>
      </c>
      <c r="N31" s="37">
        <f>H31*L31</f>
        <v>742591.08</v>
      </c>
      <c r="O31" s="44">
        <f t="shared" si="1"/>
        <v>0.573423423204288</v>
      </c>
      <c r="P31" s="272">
        <f t="shared" si="7"/>
        <v>631202.418</v>
      </c>
      <c r="Q31" s="278">
        <f t="shared" si="2"/>
        <v>0.487409909723644</v>
      </c>
      <c r="R31" s="37">
        <v>2856</v>
      </c>
      <c r="S31" s="41">
        <f t="shared" si="3"/>
        <v>655794.72</v>
      </c>
      <c r="T31" s="44">
        <f t="shared" si="4"/>
        <v>0.506399906206384</v>
      </c>
      <c r="U31" s="44">
        <f t="shared" si="5"/>
        <v>1.03896103896104</v>
      </c>
      <c r="V31" s="37"/>
      <c r="W31" s="37"/>
      <c r="X31" s="37" t="s">
        <v>552</v>
      </c>
      <c r="Y31" s="37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</row>
    <row r="32" spans="1:69">
      <c r="A32" s="12">
        <v>10151777</v>
      </c>
      <c r="B32" s="268" t="s">
        <v>518</v>
      </c>
      <c r="C32" s="38">
        <v>556023</v>
      </c>
      <c r="D32" s="38" t="s">
        <v>440</v>
      </c>
      <c r="E32" s="37" t="s">
        <v>507</v>
      </c>
      <c r="F32" s="270" t="s">
        <v>118</v>
      </c>
      <c r="G32" s="40" t="s">
        <v>553</v>
      </c>
      <c r="H32" s="37">
        <v>140.94</v>
      </c>
      <c r="I32" s="37" t="s">
        <v>441</v>
      </c>
      <c r="J32" s="42" t="s">
        <v>489</v>
      </c>
      <c r="K32" s="42" t="s">
        <v>512</v>
      </c>
      <c r="L32" s="43">
        <v>4014</v>
      </c>
      <c r="M32" s="37">
        <f t="shared" si="6"/>
        <v>3411.9</v>
      </c>
      <c r="N32" s="37">
        <f>H32*L32</f>
        <v>565733.16</v>
      </c>
      <c r="O32" s="44">
        <f t="shared" si="1"/>
        <v>1.0174635941319</v>
      </c>
      <c r="P32" s="272">
        <f t="shared" si="7"/>
        <v>480873.186</v>
      </c>
      <c r="Q32" s="44">
        <f t="shared" si="2"/>
        <v>0.864844055012113</v>
      </c>
      <c r="R32" s="37">
        <v>3590.4</v>
      </c>
      <c r="S32" s="41">
        <f t="shared" si="3"/>
        <v>506030.976</v>
      </c>
      <c r="T32" s="44">
        <f t="shared" si="4"/>
        <v>0.910090007068053</v>
      </c>
      <c r="U32" s="44">
        <f t="shared" si="5"/>
        <v>1.05231689088191</v>
      </c>
      <c r="V32" s="37" t="s">
        <v>513</v>
      </c>
      <c r="W32" s="37" t="s">
        <v>509</v>
      </c>
      <c r="X32" s="37" t="s">
        <v>554</v>
      </c>
      <c r="Y32" s="37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</row>
    <row r="33" spans="1:69">
      <c r="A33" s="12">
        <v>10090335</v>
      </c>
      <c r="B33" s="37" t="s">
        <v>506</v>
      </c>
      <c r="C33" s="38">
        <v>519282.38</v>
      </c>
      <c r="D33" s="38" t="s">
        <v>442</v>
      </c>
      <c r="E33" s="37" t="s">
        <v>507</v>
      </c>
      <c r="F33" s="39" t="s">
        <v>423</v>
      </c>
      <c r="G33" s="37"/>
      <c r="H33" s="37">
        <v>61.75</v>
      </c>
      <c r="I33" s="37" t="s">
        <v>443</v>
      </c>
      <c r="J33" s="280" t="s">
        <v>487</v>
      </c>
      <c r="K33" s="280" t="s">
        <v>508</v>
      </c>
      <c r="L33" s="271">
        <v>7400</v>
      </c>
      <c r="M33" s="37">
        <f>P33/H33</f>
        <v>6660</v>
      </c>
      <c r="N33" s="37">
        <f>H33*L33</f>
        <v>456950</v>
      </c>
      <c r="O33" s="44">
        <f t="shared" si="1"/>
        <v>0.879964384695664</v>
      </c>
      <c r="P33" s="272">
        <f>N33*0.9</f>
        <v>411255</v>
      </c>
      <c r="Q33" s="44">
        <f t="shared" si="2"/>
        <v>0.791967946226098</v>
      </c>
      <c r="R33" s="37">
        <v>6290</v>
      </c>
      <c r="S33" s="41">
        <f t="shared" si="3"/>
        <v>388407.5</v>
      </c>
      <c r="T33" s="44">
        <f t="shared" si="4"/>
        <v>0.747969726991314</v>
      </c>
      <c r="U33" s="44">
        <f t="shared" si="5"/>
        <v>0.944444444444444</v>
      </c>
      <c r="V33" s="37" t="s">
        <v>513</v>
      </c>
      <c r="W33" s="37" t="s">
        <v>509</v>
      </c>
      <c r="X33" s="37" t="s">
        <v>555</v>
      </c>
      <c r="Y33" s="37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</row>
    <row r="34" ht="86.4" spans="1:69">
      <c r="A34" s="12">
        <v>10169307</v>
      </c>
      <c r="B34" s="37" t="s">
        <v>556</v>
      </c>
      <c r="C34" s="38">
        <v>789667.44</v>
      </c>
      <c r="D34" s="38" t="s">
        <v>444</v>
      </c>
      <c r="E34" s="37" t="s">
        <v>507</v>
      </c>
      <c r="F34" s="39" t="s">
        <v>423</v>
      </c>
      <c r="G34" s="276" t="s">
        <v>534</v>
      </c>
      <c r="H34" s="37">
        <v>186.83</v>
      </c>
      <c r="I34" s="37" t="s">
        <v>445</v>
      </c>
      <c r="J34" s="42" t="s">
        <v>489</v>
      </c>
      <c r="K34" s="42" t="s">
        <v>535</v>
      </c>
      <c r="L34" s="43">
        <v>2800</v>
      </c>
      <c r="M34" s="37">
        <f>L34*0.85</f>
        <v>2380</v>
      </c>
      <c r="N34" s="37">
        <f>L34*H34</f>
        <v>523124</v>
      </c>
      <c r="O34" s="44">
        <f t="shared" si="1"/>
        <v>0.662461149468186</v>
      </c>
      <c r="P34" s="272">
        <f>N34*0.85</f>
        <v>444655.4</v>
      </c>
      <c r="Q34" s="278">
        <f t="shared" si="2"/>
        <v>0.563091977047958</v>
      </c>
      <c r="R34" s="37">
        <v>2465</v>
      </c>
      <c r="S34" s="41">
        <f t="shared" si="3"/>
        <v>460535.95</v>
      </c>
      <c r="T34" s="44">
        <f t="shared" si="4"/>
        <v>0.583202404799671</v>
      </c>
      <c r="U34" s="44">
        <f t="shared" si="5"/>
        <v>1.03571428571429</v>
      </c>
      <c r="V34" s="188"/>
      <c r="W34" s="37"/>
      <c r="X34" s="37" t="s">
        <v>536</v>
      </c>
      <c r="Y34" s="37"/>
      <c r="Z34" s="37"/>
      <c r="AA34" s="37"/>
      <c r="AB34" s="37"/>
      <c r="AC34" s="37"/>
      <c r="AD34" s="46"/>
      <c r="AE34" s="37"/>
      <c r="AF34" s="37"/>
      <c r="AG34" s="37"/>
      <c r="AH34" s="37"/>
      <c r="AI34" s="46"/>
      <c r="AJ34" s="46"/>
      <c r="AK34" s="46"/>
      <c r="AL34" s="46"/>
      <c r="AM34" s="37"/>
      <c r="AN34" s="37"/>
      <c r="AO34" s="37" t="s">
        <v>537</v>
      </c>
      <c r="AP34" s="37" t="s">
        <v>538</v>
      </c>
      <c r="AQ34" s="37" t="s">
        <v>537</v>
      </c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>
        <v>186.83</v>
      </c>
      <c r="BC34" s="37" t="s">
        <v>539</v>
      </c>
      <c r="BD34" s="37" t="s">
        <v>540</v>
      </c>
      <c r="BE34" s="37" t="s">
        <v>541</v>
      </c>
      <c r="BF34" s="37"/>
      <c r="BG34" s="37"/>
      <c r="BH34" s="37"/>
      <c r="BI34" s="37"/>
      <c r="BJ34" s="37" t="s">
        <v>507</v>
      </c>
      <c r="BK34" s="37" t="s">
        <v>542</v>
      </c>
      <c r="BL34" s="37" t="s">
        <v>543</v>
      </c>
      <c r="BM34" s="37" t="s">
        <v>544</v>
      </c>
      <c r="BN34" s="37"/>
      <c r="BO34" s="37" t="s">
        <v>545</v>
      </c>
      <c r="BP34" s="37" t="s">
        <v>546</v>
      </c>
      <c r="BQ34" s="37" t="s">
        <v>547</v>
      </c>
    </row>
    <row r="35" spans="1:69">
      <c r="A35" s="281">
        <v>10189595</v>
      </c>
      <c r="B35" s="37" t="s">
        <v>518</v>
      </c>
      <c r="C35" s="269">
        <v>298010.14</v>
      </c>
      <c r="D35" s="38" t="s">
        <v>446</v>
      </c>
      <c r="E35" s="37" t="s">
        <v>118</v>
      </c>
      <c r="F35" s="270" t="s">
        <v>118</v>
      </c>
      <c r="G35" s="268" t="s">
        <v>557</v>
      </c>
      <c r="H35" s="37">
        <v>157.76</v>
      </c>
      <c r="I35" s="37" t="s">
        <v>447</v>
      </c>
      <c r="J35" s="42" t="s">
        <v>489</v>
      </c>
      <c r="K35" s="42" t="s">
        <v>512</v>
      </c>
      <c r="L35" s="43">
        <v>3240</v>
      </c>
      <c r="M35" s="37">
        <f>L35*0.85</f>
        <v>2754</v>
      </c>
      <c r="N35" s="37">
        <f>H35*L35</f>
        <v>511142.4</v>
      </c>
      <c r="O35" s="44">
        <f t="shared" si="1"/>
        <v>1.71518459069883</v>
      </c>
      <c r="P35" s="272">
        <f>N35*0.85</f>
        <v>434471.04</v>
      </c>
      <c r="Q35" s="44">
        <f t="shared" si="2"/>
        <v>1.457906902094</v>
      </c>
      <c r="R35" s="37">
        <v>2495.6</v>
      </c>
      <c r="S35" s="41">
        <f t="shared" si="3"/>
        <v>393705.856</v>
      </c>
      <c r="T35" s="44">
        <f t="shared" si="4"/>
        <v>1.32111563720617</v>
      </c>
      <c r="U35" s="44">
        <f t="shared" si="5"/>
        <v>0.906172839506173</v>
      </c>
      <c r="V35" s="37" t="s">
        <v>513</v>
      </c>
      <c r="W35" s="37" t="s">
        <v>509</v>
      </c>
      <c r="X35" s="12" t="s">
        <v>558</v>
      </c>
      <c r="Y35" s="37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</row>
    <row r="36" ht="72" spans="1:69">
      <c r="A36" s="12">
        <v>10277447</v>
      </c>
      <c r="B36" s="37" t="s">
        <v>518</v>
      </c>
      <c r="C36" s="38">
        <v>577632</v>
      </c>
      <c r="D36" s="38" t="s">
        <v>448</v>
      </c>
      <c r="E36" s="37" t="s">
        <v>118</v>
      </c>
      <c r="F36" s="39" t="s">
        <v>118</v>
      </c>
      <c r="G36" s="276" t="s">
        <v>559</v>
      </c>
      <c r="H36" s="37">
        <v>109.4</v>
      </c>
      <c r="I36" s="37" t="s">
        <v>449</v>
      </c>
      <c r="J36" s="42" t="s">
        <v>489</v>
      </c>
      <c r="K36" s="42" t="s">
        <v>508</v>
      </c>
      <c r="L36" s="43">
        <v>4360</v>
      </c>
      <c r="M36" s="37">
        <f>L36*0.85</f>
        <v>3706</v>
      </c>
      <c r="N36" s="37">
        <f>L36*H36</f>
        <v>476984</v>
      </c>
      <c r="O36" s="44">
        <f t="shared" si="1"/>
        <v>0.825757575757576</v>
      </c>
      <c r="P36" s="272">
        <f>N36*0.85</f>
        <v>405436.4</v>
      </c>
      <c r="Q36" s="278">
        <f t="shared" si="2"/>
        <v>0.701893939393939</v>
      </c>
      <c r="R36" s="37">
        <v>3698.35</v>
      </c>
      <c r="S36" s="41">
        <f t="shared" si="3"/>
        <v>404599.49</v>
      </c>
      <c r="T36" s="44">
        <f t="shared" si="4"/>
        <v>0.700445075757576</v>
      </c>
      <c r="U36" s="44">
        <f t="shared" si="5"/>
        <v>0.997935779816514</v>
      </c>
      <c r="V36" s="188"/>
      <c r="W36" s="37" t="s">
        <v>509</v>
      </c>
      <c r="X36" s="37" t="s">
        <v>530</v>
      </c>
      <c r="Y36" s="37"/>
      <c r="Z36" s="37"/>
      <c r="AA36" s="37"/>
      <c r="AB36" s="37"/>
      <c r="AC36" s="37"/>
      <c r="AD36" s="46"/>
      <c r="AE36" s="37"/>
      <c r="AF36" s="37"/>
      <c r="AG36" s="37"/>
      <c r="AH36" s="37"/>
      <c r="AI36" s="46"/>
      <c r="AJ36" s="46"/>
      <c r="AK36" s="46"/>
      <c r="AL36" s="46"/>
      <c r="AM36" s="37"/>
      <c r="AN36" s="37"/>
      <c r="AO36" s="37"/>
      <c r="AP36" s="37" t="s">
        <v>538</v>
      </c>
      <c r="AQ36" s="37" t="s">
        <v>537</v>
      </c>
      <c r="AR36" s="37">
        <v>437600</v>
      </c>
      <c r="AS36" s="37">
        <v>24000</v>
      </c>
      <c r="AT36" s="37"/>
      <c r="AU36" s="37"/>
      <c r="AV36" s="37"/>
      <c r="AW36" s="37"/>
      <c r="AX36" s="37"/>
      <c r="AY36" s="37"/>
      <c r="AZ36" s="37"/>
      <c r="BA36" s="37"/>
      <c r="BB36" s="37">
        <v>109.4</v>
      </c>
      <c r="BC36" s="37" t="s">
        <v>560</v>
      </c>
      <c r="BD36" s="37" t="s">
        <v>540</v>
      </c>
      <c r="BE36" s="37" t="s">
        <v>561</v>
      </c>
      <c r="BF36" s="37"/>
      <c r="BG36" s="37"/>
      <c r="BH36" s="37"/>
      <c r="BI36" s="37"/>
      <c r="BJ36" s="37" t="s">
        <v>118</v>
      </c>
      <c r="BK36" s="37" t="s">
        <v>542</v>
      </c>
      <c r="BL36" s="37" t="s">
        <v>543</v>
      </c>
      <c r="BM36" s="37" t="s">
        <v>544</v>
      </c>
      <c r="BN36" s="37"/>
      <c r="BO36" s="37" t="s">
        <v>545</v>
      </c>
      <c r="BP36" s="37" t="s">
        <v>562</v>
      </c>
      <c r="BQ36" s="37" t="s">
        <v>563</v>
      </c>
    </row>
    <row r="37" spans="1:69">
      <c r="A37" s="12">
        <v>10175708</v>
      </c>
      <c r="B37" s="37" t="s">
        <v>564</v>
      </c>
      <c r="C37" s="38">
        <v>210537.36</v>
      </c>
      <c r="D37" s="38" t="s">
        <v>565</v>
      </c>
      <c r="E37" s="37" t="s">
        <v>160</v>
      </c>
      <c r="F37" s="270" t="s">
        <v>423</v>
      </c>
      <c r="G37" s="37" t="s">
        <v>522</v>
      </c>
      <c r="H37" s="37">
        <v>140.56</v>
      </c>
      <c r="I37" s="37" t="s">
        <v>566</v>
      </c>
      <c r="J37" s="42" t="s">
        <v>489</v>
      </c>
      <c r="K37" s="42" t="s">
        <v>508</v>
      </c>
      <c r="L37" s="43">
        <v>3371</v>
      </c>
      <c r="M37" s="37">
        <f>L37*0.85</f>
        <v>2865.35</v>
      </c>
      <c r="N37" s="37">
        <f>H37*L37</f>
        <v>473827.76</v>
      </c>
      <c r="O37" s="44">
        <f t="shared" si="1"/>
        <v>2.25056379542329</v>
      </c>
      <c r="P37" s="272">
        <f>N37*0.85</f>
        <v>402753.596</v>
      </c>
      <c r="Q37" s="44">
        <f t="shared" si="2"/>
        <v>1.9129792261098</v>
      </c>
      <c r="R37" s="37">
        <v>2567</v>
      </c>
      <c r="S37" s="41">
        <f t="shared" si="3"/>
        <v>360817.52</v>
      </c>
      <c r="T37" s="44">
        <f t="shared" si="4"/>
        <v>1.71379331440273</v>
      </c>
      <c r="U37" s="44">
        <f t="shared" si="5"/>
        <v>0.895876594482349</v>
      </c>
      <c r="V37" s="37" t="s">
        <v>513</v>
      </c>
      <c r="W37" s="37" t="s">
        <v>509</v>
      </c>
      <c r="X37" s="37" t="s">
        <v>523</v>
      </c>
      <c r="Y37" s="37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</row>
    <row r="38" spans="1:69">
      <c r="A38" s="12">
        <v>10198656</v>
      </c>
      <c r="B38" s="37" t="s">
        <v>506</v>
      </c>
      <c r="C38" s="38">
        <v>397551.11</v>
      </c>
      <c r="D38" s="38" t="s">
        <v>450</v>
      </c>
      <c r="E38" s="37" t="s">
        <v>252</v>
      </c>
      <c r="F38" s="39" t="s">
        <v>423</v>
      </c>
      <c r="G38" s="37" t="s">
        <v>522</v>
      </c>
      <c r="H38" s="37">
        <v>134.27</v>
      </c>
      <c r="I38" s="268" t="s">
        <v>451</v>
      </c>
      <c r="J38" s="42" t="s">
        <v>489</v>
      </c>
      <c r="K38" s="280" t="s">
        <v>535</v>
      </c>
      <c r="L38" s="43">
        <v>3470</v>
      </c>
      <c r="M38" s="37">
        <f>L38*0.85</f>
        <v>2949.5</v>
      </c>
      <c r="N38" s="37">
        <f>H38*L38</f>
        <v>465916.9</v>
      </c>
      <c r="O38" s="44">
        <f t="shared" si="1"/>
        <v>1.17196729748786</v>
      </c>
      <c r="P38" s="272">
        <f>N38*0.85</f>
        <v>396029.365</v>
      </c>
      <c r="Q38" s="44">
        <f t="shared" si="2"/>
        <v>0.996172202864683</v>
      </c>
      <c r="R38" s="37">
        <v>2380</v>
      </c>
      <c r="S38" s="41">
        <f t="shared" si="3"/>
        <v>319562.6</v>
      </c>
      <c r="T38" s="44">
        <f t="shared" si="4"/>
        <v>0.803827714127122</v>
      </c>
      <c r="U38" s="44">
        <f t="shared" si="5"/>
        <v>0.806916426512968</v>
      </c>
      <c r="V38" s="37" t="s">
        <v>513</v>
      </c>
      <c r="W38" s="37" t="s">
        <v>509</v>
      </c>
      <c r="X38" s="37" t="s">
        <v>567</v>
      </c>
      <c r="Y38" s="47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</row>
    <row r="39" ht="144" spans="1:69">
      <c r="A39" s="12">
        <v>10473974</v>
      </c>
      <c r="B39" s="37" t="s">
        <v>533</v>
      </c>
      <c r="C39" s="38">
        <v>47674</v>
      </c>
      <c r="D39" s="37" t="s">
        <v>452</v>
      </c>
      <c r="E39" s="37" t="s">
        <v>129</v>
      </c>
      <c r="F39" s="39" t="s">
        <v>129</v>
      </c>
      <c r="G39" s="276" t="s">
        <v>568</v>
      </c>
      <c r="H39" s="37">
        <v>41.54</v>
      </c>
      <c r="I39" s="37" t="s">
        <v>452</v>
      </c>
      <c r="J39" s="42" t="s">
        <v>487</v>
      </c>
      <c r="K39" s="42" t="s">
        <v>512</v>
      </c>
      <c r="L39" s="271" t="s">
        <v>266</v>
      </c>
      <c r="M39" s="37"/>
      <c r="N39" s="37">
        <v>420000</v>
      </c>
      <c r="O39" s="44">
        <f t="shared" si="1"/>
        <v>8.80983345219617</v>
      </c>
      <c r="P39" s="272">
        <f>N39*0.9</f>
        <v>378000</v>
      </c>
      <c r="Q39" s="44">
        <f t="shared" si="2"/>
        <v>7.92885010697655</v>
      </c>
      <c r="R39" s="37"/>
      <c r="S39" s="41">
        <v>320000</v>
      </c>
      <c r="T39" s="44">
        <f t="shared" si="4"/>
        <v>6.71225405881613</v>
      </c>
      <c r="U39" s="44">
        <f t="shared" si="5"/>
        <v>0.846560846560847</v>
      </c>
      <c r="V39" s="37"/>
      <c r="W39" s="37" t="s">
        <v>509</v>
      </c>
      <c r="X39" s="37" t="s">
        <v>510</v>
      </c>
      <c r="Y39" s="37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</row>
    <row r="40" spans="1:69">
      <c r="A40" s="12">
        <v>10177218</v>
      </c>
      <c r="B40" s="37" t="s">
        <v>518</v>
      </c>
      <c r="C40" s="38">
        <v>555359.06</v>
      </c>
      <c r="D40" s="38" t="s">
        <v>453</v>
      </c>
      <c r="E40" s="37" t="s">
        <v>507</v>
      </c>
      <c r="F40" s="270" t="s">
        <v>118</v>
      </c>
      <c r="G40" s="187" t="s">
        <v>569</v>
      </c>
      <c r="H40" s="37">
        <v>104.12</v>
      </c>
      <c r="I40" s="40" t="s">
        <v>454</v>
      </c>
      <c r="J40" s="42" t="s">
        <v>489</v>
      </c>
      <c r="K40" s="42" t="s">
        <v>508</v>
      </c>
      <c r="L40" s="43">
        <v>3872</v>
      </c>
      <c r="M40" s="37">
        <f t="shared" ref="M40:M48" si="8">L40*0.85</f>
        <v>3291.2</v>
      </c>
      <c r="N40" s="37">
        <f t="shared" ref="N40:N48" si="9">H40*L40</f>
        <v>403152.64</v>
      </c>
      <c r="O40" s="44">
        <f t="shared" si="1"/>
        <v>0.725931508166987</v>
      </c>
      <c r="P40" s="272">
        <f t="shared" ref="P40:P48" si="10">N40*0.85</f>
        <v>342679.744</v>
      </c>
      <c r="Q40" s="278">
        <f t="shared" si="2"/>
        <v>0.617041781941939</v>
      </c>
      <c r="R40" s="37">
        <v>2805</v>
      </c>
      <c r="S40" s="41">
        <f t="shared" ref="S40:S48" si="11">R40*H40</f>
        <v>292056.6</v>
      </c>
      <c r="T40" s="44">
        <f t="shared" si="4"/>
        <v>0.52588788233688</v>
      </c>
      <c r="U40" s="44">
        <f t="shared" si="5"/>
        <v>0.852272727272727</v>
      </c>
      <c r="V40" s="37"/>
      <c r="W40" s="37"/>
      <c r="X40" s="37" t="s">
        <v>523</v>
      </c>
      <c r="Y40" s="37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</row>
    <row r="41" spans="1:69">
      <c r="A41" s="12">
        <v>10228974</v>
      </c>
      <c r="B41" s="268" t="s">
        <v>518</v>
      </c>
      <c r="C41" s="38">
        <v>316401.97</v>
      </c>
      <c r="D41" s="38" t="s">
        <v>455</v>
      </c>
      <c r="E41" s="37" t="s">
        <v>118</v>
      </c>
      <c r="F41" s="270" t="s">
        <v>118</v>
      </c>
      <c r="G41" s="37" t="s">
        <v>522</v>
      </c>
      <c r="H41" s="37">
        <v>87.94</v>
      </c>
      <c r="I41" s="37" t="s">
        <v>456</v>
      </c>
      <c r="J41" s="42" t="s">
        <v>489</v>
      </c>
      <c r="K41" s="42" t="s">
        <v>508</v>
      </c>
      <c r="L41" s="43">
        <v>4328</v>
      </c>
      <c r="M41" s="37">
        <f t="shared" si="8"/>
        <v>3678.8</v>
      </c>
      <c r="N41" s="37">
        <f t="shared" si="9"/>
        <v>380604.32</v>
      </c>
      <c r="O41" s="44">
        <f t="shared" si="1"/>
        <v>1.20291387566266</v>
      </c>
      <c r="P41" s="272">
        <f t="shared" si="10"/>
        <v>323513.672</v>
      </c>
      <c r="Q41" s="44">
        <f t="shared" si="2"/>
        <v>1.02247679431326</v>
      </c>
      <c r="R41" s="37">
        <v>4008.6</v>
      </c>
      <c r="S41" s="41">
        <f t="shared" si="11"/>
        <v>352516.284</v>
      </c>
      <c r="T41" s="44">
        <f t="shared" si="4"/>
        <v>1.11414061043931</v>
      </c>
      <c r="U41" s="44">
        <f t="shared" si="5"/>
        <v>1.08964879852126</v>
      </c>
      <c r="V41" s="37" t="s">
        <v>513</v>
      </c>
      <c r="W41" s="37" t="s">
        <v>509</v>
      </c>
      <c r="X41" s="37" t="s">
        <v>570</v>
      </c>
      <c r="Y41" s="37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</row>
    <row r="42" spans="1:69">
      <c r="A42" s="12">
        <v>10228975</v>
      </c>
      <c r="B42" s="268" t="s">
        <v>518</v>
      </c>
      <c r="C42" s="38">
        <v>316401.97</v>
      </c>
      <c r="D42" s="38" t="s">
        <v>457</v>
      </c>
      <c r="E42" s="37" t="s">
        <v>118</v>
      </c>
      <c r="F42" s="270" t="s">
        <v>118</v>
      </c>
      <c r="G42" s="187"/>
      <c r="H42" s="37">
        <v>87.94</v>
      </c>
      <c r="I42" s="37" t="s">
        <v>458</v>
      </c>
      <c r="J42" s="42" t="s">
        <v>489</v>
      </c>
      <c r="K42" s="42" t="s">
        <v>508</v>
      </c>
      <c r="L42" s="43">
        <v>4328</v>
      </c>
      <c r="M42" s="37">
        <f t="shared" si="8"/>
        <v>3678.8</v>
      </c>
      <c r="N42" s="37">
        <f t="shared" si="9"/>
        <v>380604.32</v>
      </c>
      <c r="O42" s="44">
        <f t="shared" si="1"/>
        <v>1.20291387566266</v>
      </c>
      <c r="P42" s="272">
        <f t="shared" si="10"/>
        <v>323513.672</v>
      </c>
      <c r="Q42" s="44">
        <f t="shared" si="2"/>
        <v>1.02247679431326</v>
      </c>
      <c r="R42" s="37">
        <v>4008.6</v>
      </c>
      <c r="S42" s="41">
        <f t="shared" si="11"/>
        <v>352516.284</v>
      </c>
      <c r="T42" s="44">
        <f t="shared" si="4"/>
        <v>1.11414061043931</v>
      </c>
      <c r="U42" s="44">
        <f t="shared" si="5"/>
        <v>1.08964879852126</v>
      </c>
      <c r="V42" s="37" t="s">
        <v>513</v>
      </c>
      <c r="W42" s="37" t="s">
        <v>509</v>
      </c>
      <c r="X42" s="37" t="s">
        <v>570</v>
      </c>
      <c r="Y42" s="37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</row>
    <row r="43" spans="1:69">
      <c r="A43" s="12">
        <v>10375721</v>
      </c>
      <c r="B43" s="37" t="s">
        <v>518</v>
      </c>
      <c r="C43" s="38">
        <v>787677.38</v>
      </c>
      <c r="D43" s="38" t="s">
        <v>459</v>
      </c>
      <c r="E43" s="37" t="s">
        <v>507</v>
      </c>
      <c r="F43" s="270" t="s">
        <v>423</v>
      </c>
      <c r="G43" s="40" t="s">
        <v>571</v>
      </c>
      <c r="H43" s="37">
        <v>109.44</v>
      </c>
      <c r="I43" s="37" t="s">
        <v>460</v>
      </c>
      <c r="J43" s="42" t="s">
        <v>489</v>
      </c>
      <c r="K43" s="280" t="s">
        <v>516</v>
      </c>
      <c r="L43" s="43">
        <v>3466</v>
      </c>
      <c r="M43" s="37">
        <f t="shared" si="8"/>
        <v>2946.1</v>
      </c>
      <c r="N43" s="37">
        <f t="shared" si="9"/>
        <v>379319.04</v>
      </c>
      <c r="O43" s="44">
        <f t="shared" si="1"/>
        <v>0.481566501249534</v>
      </c>
      <c r="P43" s="272">
        <f t="shared" si="10"/>
        <v>322421.184</v>
      </c>
      <c r="Q43" s="278">
        <f t="shared" si="2"/>
        <v>0.409331526062104</v>
      </c>
      <c r="R43" s="37">
        <v>2252.5</v>
      </c>
      <c r="S43" s="41">
        <f t="shared" si="11"/>
        <v>246513.6</v>
      </c>
      <c r="T43" s="44">
        <f t="shared" si="4"/>
        <v>0.312962649758966</v>
      </c>
      <c r="U43" s="44">
        <f t="shared" si="5"/>
        <v>0.764570109636469</v>
      </c>
      <c r="V43" s="37"/>
      <c r="W43" s="37"/>
      <c r="X43" s="37" t="s">
        <v>572</v>
      </c>
      <c r="Y43" s="37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</row>
    <row r="44" spans="1:69">
      <c r="A44" s="281">
        <v>10189594</v>
      </c>
      <c r="B44" s="37" t="s">
        <v>518</v>
      </c>
      <c r="C44" s="269">
        <v>198070.95</v>
      </c>
      <c r="D44" s="38" t="s">
        <v>461</v>
      </c>
      <c r="E44" s="37" t="s">
        <v>118</v>
      </c>
      <c r="F44" s="270" t="s">
        <v>118</v>
      </c>
      <c r="G44" s="187" t="s">
        <v>120</v>
      </c>
      <c r="H44" s="37">
        <v>104.45</v>
      </c>
      <c r="I44" s="37" t="s">
        <v>462</v>
      </c>
      <c r="J44" s="42" t="s">
        <v>489</v>
      </c>
      <c r="K44" s="280" t="s">
        <v>508</v>
      </c>
      <c r="L44" s="43">
        <v>3240</v>
      </c>
      <c r="M44" s="37">
        <f t="shared" si="8"/>
        <v>2754</v>
      </c>
      <c r="N44" s="37">
        <f t="shared" si="9"/>
        <v>338418</v>
      </c>
      <c r="O44" s="44">
        <f t="shared" si="1"/>
        <v>1.70856958074872</v>
      </c>
      <c r="P44" s="272">
        <f t="shared" si="10"/>
        <v>287655.3</v>
      </c>
      <c r="Q44" s="44">
        <f t="shared" si="2"/>
        <v>1.45228414363641</v>
      </c>
      <c r="R44" s="37">
        <v>2495.6</v>
      </c>
      <c r="S44" s="41">
        <f t="shared" si="11"/>
        <v>260665.42</v>
      </c>
      <c r="T44" s="44">
        <f t="shared" si="4"/>
        <v>1.3160204462088</v>
      </c>
      <c r="U44" s="44">
        <f t="shared" si="5"/>
        <v>0.906172839506173</v>
      </c>
      <c r="V44" s="37" t="s">
        <v>513</v>
      </c>
      <c r="W44" s="37" t="s">
        <v>509</v>
      </c>
      <c r="X44" s="12" t="s">
        <v>558</v>
      </c>
      <c r="Y44" s="37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</row>
    <row r="45" spans="1:69">
      <c r="A45" s="281">
        <v>10189596</v>
      </c>
      <c r="B45" s="37" t="s">
        <v>518</v>
      </c>
      <c r="C45" s="269">
        <v>195143.36</v>
      </c>
      <c r="D45" s="38" t="s">
        <v>463</v>
      </c>
      <c r="E45" s="37" t="s">
        <v>118</v>
      </c>
      <c r="F45" s="270" t="s">
        <v>118</v>
      </c>
      <c r="G45" s="187" t="s">
        <v>120</v>
      </c>
      <c r="H45" s="37">
        <v>103.29</v>
      </c>
      <c r="I45" s="37" t="s">
        <v>464</v>
      </c>
      <c r="J45" s="42" t="s">
        <v>489</v>
      </c>
      <c r="K45" s="280" t="s">
        <v>508</v>
      </c>
      <c r="L45" s="43">
        <v>3240</v>
      </c>
      <c r="M45" s="37">
        <f t="shared" si="8"/>
        <v>2754</v>
      </c>
      <c r="N45" s="37">
        <f t="shared" si="9"/>
        <v>334659.6</v>
      </c>
      <c r="O45" s="44">
        <f t="shared" si="1"/>
        <v>1.71494228653232</v>
      </c>
      <c r="P45" s="272">
        <f t="shared" si="10"/>
        <v>284460.66</v>
      </c>
      <c r="Q45" s="44">
        <f t="shared" si="2"/>
        <v>1.45770094355247</v>
      </c>
      <c r="R45" s="37">
        <v>2495.6</v>
      </c>
      <c r="S45" s="41">
        <f t="shared" si="11"/>
        <v>257770.524</v>
      </c>
      <c r="T45" s="44">
        <f t="shared" si="4"/>
        <v>1.32092900316977</v>
      </c>
      <c r="U45" s="44">
        <f t="shared" si="5"/>
        <v>0.906172839506173</v>
      </c>
      <c r="V45" s="37" t="s">
        <v>513</v>
      </c>
      <c r="W45" s="37" t="s">
        <v>509</v>
      </c>
      <c r="X45" s="12" t="s">
        <v>558</v>
      </c>
      <c r="Y45" s="37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</row>
    <row r="46" spans="1:69">
      <c r="A46" s="12">
        <v>10308269</v>
      </c>
      <c r="B46" s="37" t="s">
        <v>518</v>
      </c>
      <c r="C46" s="38">
        <v>266760.51</v>
      </c>
      <c r="D46" s="38" t="s">
        <v>465</v>
      </c>
      <c r="E46" s="37" t="s">
        <v>507</v>
      </c>
      <c r="F46" s="39" t="s">
        <v>118</v>
      </c>
      <c r="G46" s="37" t="s">
        <v>522</v>
      </c>
      <c r="H46" s="37">
        <v>155.33</v>
      </c>
      <c r="I46" s="37" t="s">
        <v>466</v>
      </c>
      <c r="J46" s="42" t="s">
        <v>489</v>
      </c>
      <c r="K46" s="42" t="s">
        <v>508</v>
      </c>
      <c r="L46" s="43">
        <v>2106</v>
      </c>
      <c r="M46" s="37">
        <f t="shared" si="8"/>
        <v>1790.1</v>
      </c>
      <c r="N46" s="37">
        <f t="shared" si="9"/>
        <v>327124.98</v>
      </c>
      <c r="O46" s="44">
        <f t="shared" si="1"/>
        <v>1.22628712923063</v>
      </c>
      <c r="P46" s="272">
        <f t="shared" si="10"/>
        <v>278056.233</v>
      </c>
      <c r="Q46" s="44">
        <f t="shared" si="2"/>
        <v>1.04234405984604</v>
      </c>
      <c r="R46" s="37">
        <v>1890</v>
      </c>
      <c r="S46" s="41">
        <f t="shared" si="11"/>
        <v>293573.7</v>
      </c>
      <c r="T46" s="44">
        <f t="shared" si="4"/>
        <v>1.10051409033518</v>
      </c>
      <c r="U46" s="279">
        <f t="shared" si="5"/>
        <v>1.05580693815988</v>
      </c>
      <c r="V46" s="37" t="s">
        <v>513</v>
      </c>
      <c r="W46" s="37" t="s">
        <v>509</v>
      </c>
      <c r="X46" s="37" t="s">
        <v>573</v>
      </c>
      <c r="Y46" s="47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</row>
    <row r="47" spans="1:69">
      <c r="A47" s="12">
        <v>10152784</v>
      </c>
      <c r="B47" s="268" t="s">
        <v>518</v>
      </c>
      <c r="C47" s="38">
        <v>195922.11</v>
      </c>
      <c r="D47" s="38" t="s">
        <v>467</v>
      </c>
      <c r="E47" s="37" t="s">
        <v>118</v>
      </c>
      <c r="F47" s="270" t="s">
        <v>118</v>
      </c>
      <c r="G47" s="187"/>
      <c r="H47" s="37">
        <v>62.66</v>
      </c>
      <c r="I47" s="37" t="s">
        <v>468</v>
      </c>
      <c r="J47" s="42" t="s">
        <v>489</v>
      </c>
      <c r="K47" s="42" t="s">
        <v>508</v>
      </c>
      <c r="L47" s="43">
        <v>3710</v>
      </c>
      <c r="M47" s="37">
        <f t="shared" si="8"/>
        <v>3153.5</v>
      </c>
      <c r="N47" s="37">
        <f t="shared" si="9"/>
        <v>232468.6</v>
      </c>
      <c r="O47" s="44">
        <f t="shared" si="1"/>
        <v>1.18653581262472</v>
      </c>
      <c r="P47" s="272">
        <f t="shared" si="10"/>
        <v>197598.31</v>
      </c>
      <c r="Q47" s="44">
        <f t="shared" si="2"/>
        <v>1.00855544073101</v>
      </c>
      <c r="R47" s="37">
        <v>3360.7</v>
      </c>
      <c r="S47" s="41">
        <f t="shared" si="11"/>
        <v>210581.462</v>
      </c>
      <c r="T47" s="44">
        <f t="shared" si="4"/>
        <v>1.0748223464927</v>
      </c>
      <c r="U47" s="279">
        <f t="shared" si="5"/>
        <v>1.06570477247503</v>
      </c>
      <c r="V47" s="37" t="s">
        <v>513</v>
      </c>
      <c r="W47" s="37" t="s">
        <v>509</v>
      </c>
      <c r="X47" s="37" t="s">
        <v>570</v>
      </c>
      <c r="Y47" s="37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</row>
    <row r="48" spans="1:69">
      <c r="A48" s="12">
        <v>10157986</v>
      </c>
      <c r="B48" s="37" t="s">
        <v>518</v>
      </c>
      <c r="C48" s="38">
        <v>214085.64</v>
      </c>
      <c r="D48" s="269" t="s">
        <v>469</v>
      </c>
      <c r="E48" s="37" t="s">
        <v>507</v>
      </c>
      <c r="F48" s="270" t="s">
        <v>118</v>
      </c>
      <c r="G48" s="187" t="s">
        <v>120</v>
      </c>
      <c r="H48" s="268">
        <v>60.17</v>
      </c>
      <c r="I48" s="268" t="s">
        <v>470</v>
      </c>
      <c r="J48" s="42" t="s">
        <v>489</v>
      </c>
      <c r="K48" s="42" t="s">
        <v>512</v>
      </c>
      <c r="L48" s="43">
        <v>3432</v>
      </c>
      <c r="M48" s="37">
        <f t="shared" si="8"/>
        <v>2917.2</v>
      </c>
      <c r="N48" s="37">
        <f t="shared" si="9"/>
        <v>206503.44</v>
      </c>
      <c r="O48" s="44">
        <f t="shared" si="1"/>
        <v>0.964583332165576</v>
      </c>
      <c r="P48" s="272">
        <f t="shared" si="10"/>
        <v>175527.924</v>
      </c>
      <c r="Q48" s="44">
        <f t="shared" si="2"/>
        <v>0.81989583234074</v>
      </c>
      <c r="R48" s="37">
        <v>3071.6</v>
      </c>
      <c r="S48" s="41">
        <f t="shared" si="11"/>
        <v>184818.172</v>
      </c>
      <c r="T48" s="44">
        <f t="shared" si="4"/>
        <v>0.863290840058212</v>
      </c>
      <c r="U48" s="279">
        <f t="shared" si="5"/>
        <v>1.05292746469217</v>
      </c>
      <c r="V48" s="37" t="s">
        <v>513</v>
      </c>
      <c r="W48" s="37" t="s">
        <v>509</v>
      </c>
      <c r="X48" s="37" t="s">
        <v>574</v>
      </c>
      <c r="Y48" s="37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</row>
    <row r="49" spans="1:69">
      <c r="A49" s="12">
        <v>10054744</v>
      </c>
      <c r="B49" s="37" t="s">
        <v>506</v>
      </c>
      <c r="C49" s="38">
        <v>65101.85</v>
      </c>
      <c r="D49" s="38" t="s">
        <v>477</v>
      </c>
      <c r="E49" s="37" t="s">
        <v>129</v>
      </c>
      <c r="F49" s="270" t="s">
        <v>129</v>
      </c>
      <c r="G49" s="268" t="s">
        <v>575</v>
      </c>
      <c r="H49" s="37">
        <v>2.1</v>
      </c>
      <c r="I49" s="40" t="s">
        <v>478</v>
      </c>
      <c r="J49" s="42" t="s">
        <v>491</v>
      </c>
      <c r="K49" s="42" t="s">
        <v>512</v>
      </c>
      <c r="L49" s="43" t="s">
        <v>266</v>
      </c>
      <c r="M49" s="37"/>
      <c r="N49" s="37">
        <v>180000</v>
      </c>
      <c r="O49" s="44">
        <f t="shared" si="1"/>
        <v>2.76489838614417</v>
      </c>
      <c r="P49" s="272">
        <f>N49*0.7</f>
        <v>126000</v>
      </c>
      <c r="Q49" s="44">
        <f t="shared" si="2"/>
        <v>1.93542887030092</v>
      </c>
      <c r="R49" s="37"/>
      <c r="S49" s="41">
        <v>120000</v>
      </c>
      <c r="T49" s="44">
        <f t="shared" si="4"/>
        <v>1.84326559076278</v>
      </c>
      <c r="U49" s="44">
        <f t="shared" si="5"/>
        <v>0.952380952380952</v>
      </c>
      <c r="V49" s="37"/>
      <c r="W49" s="37" t="s">
        <v>509</v>
      </c>
      <c r="X49" s="12" t="s">
        <v>576</v>
      </c>
      <c r="Y49" s="37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  <c r="BP49" s="46"/>
      <c r="BQ49" s="46"/>
    </row>
    <row r="50" spans="1:69">
      <c r="A50" s="282"/>
      <c r="B50" s="41"/>
      <c r="C50" s="283"/>
      <c r="D50" s="283"/>
      <c r="E50" s="41"/>
      <c r="F50" s="284"/>
      <c r="G50" s="41"/>
      <c r="H50" s="41"/>
      <c r="I50" s="41"/>
      <c r="J50" s="41"/>
      <c r="K50" s="41"/>
      <c r="L50" s="41"/>
      <c r="M50" s="41"/>
      <c r="N50" s="41"/>
      <c r="O50" s="41"/>
      <c r="P50" s="47"/>
      <c r="Q50" s="47"/>
      <c r="R50" s="47"/>
      <c r="S50" s="47"/>
      <c r="T50" s="278"/>
      <c r="U50" s="278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</row>
    <row r="51" spans="1:69">
      <c r="A51" s="285"/>
      <c r="B51" s="46"/>
      <c r="C51" s="240"/>
      <c r="D51" s="240"/>
      <c r="E51" s="46"/>
      <c r="F51" s="286"/>
      <c r="G51" s="46"/>
      <c r="H51" s="46"/>
      <c r="I51" s="46"/>
      <c r="J51" s="46"/>
      <c r="K51" s="46"/>
      <c r="L51" s="46"/>
      <c r="M51" s="46"/>
      <c r="N51" s="46"/>
      <c r="O51" s="46"/>
      <c r="P51" s="287"/>
      <c r="Q51" s="288"/>
      <c r="R51" s="46"/>
      <c r="S51" s="289"/>
      <c r="T51" s="288"/>
      <c r="U51" s="288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6"/>
    </row>
    <row r="52" spans="1:69">
      <c r="A52" s="285"/>
      <c r="B52" s="46"/>
      <c r="C52" s="240"/>
      <c r="D52" s="240"/>
      <c r="E52" s="46"/>
      <c r="F52" s="286"/>
      <c r="G52" s="46"/>
      <c r="H52" s="46"/>
      <c r="I52" s="46"/>
      <c r="J52" s="46"/>
      <c r="K52" s="46"/>
      <c r="L52" s="46"/>
      <c r="M52" s="46"/>
      <c r="N52" s="46"/>
      <c r="O52" s="46"/>
      <c r="P52" s="287"/>
      <c r="Q52" s="288"/>
      <c r="R52" s="46"/>
      <c r="S52" s="289"/>
      <c r="T52" s="288"/>
      <c r="U52" s="288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  <c r="BP52" s="46"/>
      <c r="BQ52" s="46"/>
    </row>
    <row r="53" spans="1:69">
      <c r="A53" s="285" t="s">
        <v>577</v>
      </c>
      <c r="B53" s="46"/>
      <c r="C53" s="240"/>
      <c r="D53" s="240"/>
      <c r="E53" s="46"/>
      <c r="F53" s="286"/>
      <c r="G53" s="46"/>
      <c r="H53" s="46"/>
      <c r="I53" s="46"/>
      <c r="J53" s="46"/>
      <c r="K53" s="46"/>
      <c r="L53" s="46"/>
      <c r="M53" s="46"/>
      <c r="N53" s="46"/>
      <c r="O53" s="46"/>
      <c r="P53" s="287"/>
      <c r="Q53" s="288"/>
      <c r="R53" s="46"/>
      <c r="S53" s="289"/>
      <c r="T53" s="288"/>
      <c r="U53" s="288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</row>
    <row r="54" ht="28.8" spans="1:69">
      <c r="A54" s="12">
        <v>10155863</v>
      </c>
      <c r="B54" s="290"/>
      <c r="C54" s="12">
        <v>2554966.47</v>
      </c>
      <c r="D54" s="12" t="s">
        <v>578</v>
      </c>
      <c r="E54" s="51" t="s">
        <v>423</v>
      </c>
      <c r="F54" s="51" t="s">
        <v>423</v>
      </c>
      <c r="G54" s="291" t="s">
        <v>579</v>
      </c>
      <c r="H54" s="292">
        <v>769.41</v>
      </c>
      <c r="I54" s="12" t="s">
        <v>578</v>
      </c>
      <c r="J54" s="290"/>
      <c r="K54" s="290"/>
      <c r="L54" s="293">
        <v>3886</v>
      </c>
      <c r="M54" s="290">
        <f>L54*0.85</f>
        <v>3303.1</v>
      </c>
      <c r="N54" s="291">
        <f>L54*H54</f>
        <v>2989927.26</v>
      </c>
      <c r="O54" s="294">
        <f>N54/C54</f>
        <v>1.1702412908769</v>
      </c>
      <c r="P54" s="295">
        <f>N54*0.85</f>
        <v>2541438.171</v>
      </c>
      <c r="Q54" s="294">
        <f>P54/C54</f>
        <v>0.994705097245366</v>
      </c>
      <c r="R54" s="290">
        <v>3011</v>
      </c>
      <c r="S54" s="41">
        <f>R54*H54</f>
        <v>2316693.51</v>
      </c>
      <c r="T54" s="44">
        <f>S54/C54</f>
        <v>0.906741257547697</v>
      </c>
      <c r="U54" s="279">
        <f>S54/P54</f>
        <v>0.911567921043868</v>
      </c>
      <c r="V54" s="296" t="s">
        <v>580</v>
      </c>
      <c r="W54" s="290" t="s">
        <v>581</v>
      </c>
      <c r="X54" s="290"/>
      <c r="Y54" s="290"/>
      <c r="Z54" s="290"/>
      <c r="AA54" s="290"/>
      <c r="AB54" s="290"/>
      <c r="AC54" s="290"/>
      <c r="AD54" s="290"/>
      <c r="AE54" s="290"/>
      <c r="AF54" s="290"/>
      <c r="AG54" s="290"/>
      <c r="AH54" s="290"/>
      <c r="AI54" s="290"/>
      <c r="AJ54" s="290"/>
      <c r="AK54" s="290"/>
      <c r="AL54" s="290"/>
      <c r="AM54" s="290"/>
      <c r="AN54" s="290"/>
      <c r="AO54" s="290"/>
      <c r="AP54" s="290"/>
      <c r="AQ54" s="290"/>
      <c r="AR54" s="290"/>
      <c r="AS54" s="290"/>
      <c r="AT54" s="290"/>
      <c r="AU54" s="290"/>
      <c r="AV54" s="290"/>
      <c r="AW54" s="290"/>
      <c r="AX54" s="290"/>
      <c r="AY54" s="290"/>
      <c r="AZ54" s="290"/>
      <c r="BA54" s="290"/>
      <c r="BB54" s="290"/>
      <c r="BC54" s="290"/>
      <c r="BD54" s="290"/>
      <c r="BE54" s="290"/>
      <c r="BF54" s="290"/>
      <c r="BG54" s="290"/>
      <c r="BH54" s="290"/>
      <c r="BI54" s="290"/>
      <c r="BJ54" s="290"/>
      <c r="BK54" s="290"/>
      <c r="BL54" s="290"/>
      <c r="BM54" s="290"/>
      <c r="BN54" s="290"/>
      <c r="BO54" s="290"/>
      <c r="BP54" s="290"/>
      <c r="BQ54" s="290"/>
    </row>
    <row r="55" spans="1:69">
      <c r="A55" s="12">
        <v>10077035</v>
      </c>
      <c r="B55" s="290"/>
      <c r="C55" s="291">
        <v>346173.4</v>
      </c>
      <c r="D55" s="12" t="s">
        <v>582</v>
      </c>
      <c r="E55" s="291" t="s">
        <v>118</v>
      </c>
      <c r="F55" s="291" t="s">
        <v>118</v>
      </c>
      <c r="G55" s="291" t="s">
        <v>583</v>
      </c>
      <c r="H55" s="292">
        <v>229.23</v>
      </c>
      <c r="I55" s="291" t="s">
        <v>584</v>
      </c>
      <c r="J55" s="297"/>
      <c r="K55" s="297"/>
      <c r="L55" s="293">
        <v>4035</v>
      </c>
      <c r="M55" s="290">
        <f>L55*0.85</f>
        <v>3429.75</v>
      </c>
      <c r="N55" s="291">
        <f>L55*H55</f>
        <v>924943.05</v>
      </c>
      <c r="O55" s="294">
        <f>N55/C55</f>
        <v>2.67190676695552</v>
      </c>
      <c r="P55" s="295">
        <f>N55*0.85</f>
        <v>786201.5925</v>
      </c>
      <c r="Q55" s="294">
        <f>P55/C55</f>
        <v>2.27112075191219</v>
      </c>
      <c r="R55" s="290">
        <v>3889</v>
      </c>
      <c r="S55" s="41">
        <f>R55*H55</f>
        <v>891475.47</v>
      </c>
      <c r="T55" s="44">
        <f>S55/C55</f>
        <v>2.57522810822553</v>
      </c>
      <c r="U55" s="279">
        <f>S55/P55</f>
        <v>1.1339018878927</v>
      </c>
      <c r="V55" s="290"/>
      <c r="W55" s="290"/>
      <c r="X55" s="12" t="s">
        <v>585</v>
      </c>
      <c r="Y55" s="12">
        <v>18855323432</v>
      </c>
      <c r="Z55" s="290"/>
      <c r="AA55" s="290"/>
      <c r="AB55" s="290"/>
      <c r="AC55" s="290"/>
      <c r="AD55" s="290"/>
      <c r="AE55" s="290"/>
      <c r="AF55" s="290"/>
      <c r="AG55" s="290"/>
      <c r="AH55" s="290"/>
      <c r="AI55" s="290"/>
      <c r="AJ55" s="290"/>
      <c r="AK55" s="290"/>
      <c r="AL55" s="290"/>
      <c r="AM55" s="290"/>
      <c r="AN55" s="290"/>
      <c r="AO55" s="290"/>
      <c r="AP55" s="290"/>
      <c r="AQ55" s="290"/>
      <c r="AR55" s="290"/>
      <c r="AS55" s="290"/>
      <c r="AT55" s="290"/>
      <c r="AU55" s="290"/>
      <c r="AV55" s="290"/>
      <c r="AW55" s="290"/>
      <c r="AX55" s="290"/>
      <c r="AY55" s="290"/>
      <c r="AZ55" s="290"/>
      <c r="BA55" s="290"/>
      <c r="BB55" s="290"/>
      <c r="BC55" s="290"/>
      <c r="BD55" s="290"/>
      <c r="BE55" s="290"/>
      <c r="BF55" s="290"/>
      <c r="BG55" s="290"/>
      <c r="BH55" s="290"/>
      <c r="BI55" s="290"/>
      <c r="BJ55" s="290"/>
      <c r="BK55" s="290"/>
      <c r="BL55" s="290"/>
      <c r="BM55" s="290"/>
      <c r="BN55" s="290"/>
      <c r="BO55" s="290"/>
      <c r="BP55" s="290"/>
      <c r="BQ55" s="290"/>
    </row>
    <row r="56" spans="1:69">
      <c r="A56" s="285"/>
      <c r="B56" s="46"/>
      <c r="C56" s="240"/>
      <c r="D56" s="240"/>
      <c r="E56" s="46"/>
      <c r="F56" s="286"/>
      <c r="G56" s="46"/>
      <c r="H56" s="298"/>
      <c r="I56" s="298"/>
      <c r="J56" s="298"/>
      <c r="K56" s="298"/>
      <c r="L56" s="298"/>
      <c r="M56" s="46"/>
      <c r="N56" s="46"/>
      <c r="O56" s="46"/>
      <c r="P56" s="287"/>
      <c r="Q56" s="288"/>
      <c r="R56" s="46"/>
      <c r="S56" s="289"/>
      <c r="T56" s="288"/>
      <c r="U56" s="288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</row>
    <row r="57" spans="1:69">
      <c r="A57" s="285"/>
      <c r="B57" s="46"/>
      <c r="C57" s="240"/>
      <c r="D57" s="240"/>
      <c r="E57" s="46"/>
      <c r="F57" s="286"/>
      <c r="G57" s="46"/>
      <c r="H57" s="46"/>
      <c r="I57" s="46"/>
      <c r="J57" s="46"/>
      <c r="K57" s="46"/>
      <c r="L57" s="46"/>
      <c r="M57" s="46"/>
      <c r="N57" s="46"/>
      <c r="O57" s="46"/>
      <c r="P57" s="287"/>
      <c r="Q57" s="288"/>
      <c r="R57" s="46"/>
      <c r="S57" s="289"/>
      <c r="T57" s="288"/>
      <c r="U57" s="288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  <c r="BP57" s="46"/>
      <c r="BQ57" s="46"/>
    </row>
    <row r="58" spans="1:69">
      <c r="A58" s="285"/>
      <c r="B58" s="46"/>
      <c r="C58" s="240"/>
      <c r="D58" s="240"/>
      <c r="E58" s="46"/>
      <c r="F58" s="286"/>
      <c r="G58" s="46"/>
      <c r="H58" s="46"/>
      <c r="I58" s="46"/>
      <c r="J58" s="46"/>
      <c r="K58" s="46"/>
      <c r="L58" s="46"/>
      <c r="M58" s="46"/>
      <c r="N58" s="46"/>
      <c r="O58" s="46"/>
      <c r="P58" s="287"/>
      <c r="Q58" s="288"/>
      <c r="R58" s="46"/>
      <c r="S58" s="289"/>
      <c r="T58" s="288"/>
      <c r="U58" s="288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6"/>
    </row>
    <row r="59" spans="1:69">
      <c r="A59" s="285"/>
      <c r="B59" s="46"/>
      <c r="C59" s="240"/>
      <c r="D59" s="240"/>
      <c r="E59" s="46"/>
      <c r="F59" s="286"/>
      <c r="G59" s="46"/>
      <c r="H59" s="46"/>
      <c r="I59" s="46"/>
      <c r="J59" s="46"/>
      <c r="K59" s="46"/>
      <c r="L59" s="46"/>
      <c r="M59" s="46"/>
      <c r="N59" s="46"/>
      <c r="O59" s="46"/>
      <c r="P59" s="287"/>
      <c r="Q59" s="288"/>
      <c r="R59" s="46"/>
      <c r="S59" s="289"/>
      <c r="T59" s="288"/>
      <c r="U59" s="288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6"/>
    </row>
    <row r="60" spans="1:69">
      <c r="A60" s="285"/>
      <c r="B60" s="46"/>
      <c r="C60" s="240"/>
      <c r="D60" s="240"/>
      <c r="E60" s="46"/>
      <c r="F60" s="286"/>
      <c r="G60" s="46"/>
      <c r="H60" s="46"/>
      <c r="I60" s="46"/>
      <c r="J60" s="46"/>
      <c r="K60" s="46"/>
      <c r="L60" s="46"/>
      <c r="M60" s="46"/>
      <c r="N60" s="46"/>
      <c r="O60" s="46"/>
      <c r="P60" s="287"/>
      <c r="Q60" s="288"/>
      <c r="R60" s="46"/>
      <c r="S60" s="289"/>
      <c r="T60" s="288"/>
      <c r="U60" s="288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</row>
    <row r="61" spans="1:69">
      <c r="A61" s="285"/>
      <c r="B61" s="46"/>
      <c r="C61" s="240"/>
      <c r="D61" s="240"/>
      <c r="E61" s="46"/>
      <c r="F61" s="286"/>
      <c r="G61" s="46"/>
      <c r="H61" s="46"/>
      <c r="I61" s="46"/>
      <c r="J61" s="46"/>
      <c r="K61" s="46"/>
      <c r="L61" s="46"/>
      <c r="M61" s="46"/>
      <c r="N61" s="46"/>
      <c r="O61" s="46"/>
      <c r="P61" s="287"/>
      <c r="Q61" s="288"/>
      <c r="R61" s="46"/>
      <c r="S61" s="289"/>
      <c r="T61" s="288"/>
      <c r="U61" s="288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</row>
    <row r="62" spans="1:69">
      <c r="A62" s="285"/>
      <c r="B62" s="46"/>
      <c r="C62" s="240"/>
      <c r="D62" s="240"/>
      <c r="E62" s="46"/>
      <c r="F62" s="286"/>
      <c r="G62" s="46"/>
      <c r="H62" s="46"/>
      <c r="I62" s="46"/>
      <c r="J62" s="46"/>
      <c r="K62" s="46"/>
      <c r="L62" s="46"/>
      <c r="M62" s="46"/>
      <c r="N62" s="46"/>
      <c r="O62" s="46"/>
      <c r="P62" s="287"/>
      <c r="Q62" s="288"/>
      <c r="R62" s="46"/>
      <c r="S62" s="289"/>
      <c r="T62" s="288"/>
      <c r="U62" s="288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</row>
    <row r="63" spans="1:69">
      <c r="A63" s="285"/>
      <c r="B63" s="46"/>
      <c r="C63" s="240"/>
      <c r="D63" s="240"/>
      <c r="E63" s="46"/>
      <c r="F63" s="286"/>
      <c r="G63" s="46"/>
      <c r="H63" s="46"/>
      <c r="I63" s="46"/>
      <c r="J63" s="46"/>
      <c r="K63" s="46"/>
      <c r="L63" s="46"/>
      <c r="M63" s="46"/>
      <c r="N63" s="46"/>
      <c r="O63" s="46"/>
      <c r="P63" s="287"/>
      <c r="Q63" s="288"/>
      <c r="R63" s="46"/>
      <c r="S63" s="289"/>
      <c r="T63" s="288"/>
      <c r="U63" s="288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  <c r="BP63" s="46"/>
      <c r="BQ63" s="46"/>
    </row>
    <row r="64" spans="1:69">
      <c r="A64" s="285"/>
      <c r="B64" s="46"/>
      <c r="C64" s="240"/>
      <c r="D64" s="240"/>
      <c r="E64" s="46"/>
      <c r="F64" s="286"/>
      <c r="G64" s="46"/>
      <c r="H64" s="46"/>
      <c r="I64" s="46"/>
      <c r="J64" s="46"/>
      <c r="K64" s="46"/>
      <c r="L64" s="46"/>
      <c r="M64" s="46"/>
      <c r="N64" s="46"/>
      <c r="O64" s="46"/>
      <c r="P64" s="287"/>
      <c r="Q64" s="288"/>
      <c r="R64" s="46"/>
      <c r="S64" s="289"/>
      <c r="T64" s="288"/>
      <c r="U64" s="288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</row>
    <row r="65" spans="1:69">
      <c r="A65" s="285"/>
      <c r="B65" s="46"/>
      <c r="C65" s="240"/>
      <c r="D65" s="240"/>
      <c r="E65" s="46"/>
      <c r="F65" s="286"/>
      <c r="G65" s="46"/>
      <c r="H65" s="46"/>
      <c r="I65" s="46"/>
      <c r="J65" s="46"/>
      <c r="K65" s="46"/>
      <c r="L65" s="46"/>
      <c r="M65" s="46"/>
      <c r="N65" s="46"/>
      <c r="O65" s="46"/>
      <c r="P65" s="287"/>
      <c r="Q65" s="288"/>
      <c r="R65" s="46"/>
      <c r="S65" s="289"/>
      <c r="T65" s="288"/>
      <c r="U65" s="288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</row>
    <row r="66" spans="1:69">
      <c r="A66" s="285"/>
      <c r="B66" s="46"/>
      <c r="C66" s="240"/>
      <c r="D66" s="240"/>
      <c r="E66" s="46"/>
      <c r="F66" s="286"/>
      <c r="G66" s="46"/>
      <c r="H66" s="46"/>
      <c r="I66" s="46"/>
      <c r="J66" s="46"/>
      <c r="K66" s="46"/>
      <c r="L66" s="46"/>
      <c r="M66" s="46"/>
      <c r="N66" s="46"/>
      <c r="O66" s="46"/>
      <c r="P66" s="287"/>
      <c r="Q66" s="288"/>
      <c r="R66" s="46"/>
      <c r="S66" s="289"/>
      <c r="T66" s="288"/>
      <c r="U66" s="288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</row>
    <row r="67" spans="1:69">
      <c r="A67" s="285"/>
      <c r="B67" s="46"/>
      <c r="C67" s="240"/>
      <c r="D67" s="240"/>
      <c r="E67" s="46"/>
      <c r="F67" s="286"/>
      <c r="G67" s="46"/>
      <c r="H67" s="46"/>
      <c r="I67" s="46"/>
      <c r="J67" s="46"/>
      <c r="K67" s="46"/>
      <c r="L67" s="46"/>
      <c r="M67" s="46"/>
      <c r="N67" s="46"/>
      <c r="O67" s="46"/>
      <c r="P67" s="287"/>
      <c r="Q67" s="288"/>
      <c r="R67" s="46"/>
      <c r="S67" s="289"/>
      <c r="T67" s="288"/>
      <c r="U67" s="288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  <c r="BP67" s="46"/>
      <c r="BQ67" s="46"/>
    </row>
    <row r="68" spans="1:69">
      <c r="A68" s="285"/>
      <c r="B68" s="46"/>
      <c r="C68" s="240"/>
      <c r="D68" s="240"/>
      <c r="E68" s="46"/>
      <c r="F68" s="286"/>
      <c r="G68" s="46"/>
      <c r="H68" s="46"/>
      <c r="I68" s="46"/>
      <c r="J68" s="46"/>
      <c r="K68" s="46"/>
      <c r="L68" s="46"/>
      <c r="M68" s="46"/>
      <c r="N68" s="46"/>
      <c r="O68" s="46"/>
      <c r="P68" s="287"/>
      <c r="Q68" s="288"/>
      <c r="R68" s="46"/>
      <c r="S68" s="289"/>
      <c r="T68" s="288"/>
      <c r="U68" s="288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  <c r="BP68" s="46"/>
      <c r="BQ68" s="46"/>
    </row>
    <row r="69" spans="1:69">
      <c r="A69" s="285"/>
      <c r="B69" s="46"/>
      <c r="C69" s="240"/>
      <c r="D69" s="240"/>
      <c r="E69" s="46"/>
      <c r="F69" s="286"/>
      <c r="G69" s="46"/>
      <c r="H69" s="46"/>
      <c r="I69" s="46"/>
      <c r="J69" s="46"/>
      <c r="K69" s="46"/>
      <c r="L69" s="46"/>
      <c r="M69" s="46"/>
      <c r="N69" s="46"/>
      <c r="O69" s="46"/>
      <c r="P69" s="287"/>
      <c r="Q69" s="288"/>
      <c r="R69" s="46"/>
      <c r="S69" s="289"/>
      <c r="T69" s="288"/>
      <c r="U69" s="288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  <c r="BP69" s="46"/>
      <c r="BQ69" s="46"/>
    </row>
    <row r="70" spans="1:69">
      <c r="A70" s="285"/>
      <c r="B70" s="46"/>
      <c r="C70" s="240"/>
      <c r="D70" s="240"/>
      <c r="E70" s="46"/>
      <c r="F70" s="286"/>
      <c r="G70" s="46"/>
      <c r="H70" s="46"/>
      <c r="I70" s="46"/>
      <c r="J70" s="46"/>
      <c r="K70" s="46"/>
      <c r="L70" s="46"/>
      <c r="M70" s="46"/>
      <c r="N70" s="46"/>
      <c r="O70" s="46"/>
      <c r="P70" s="287"/>
      <c r="Q70" s="288"/>
      <c r="R70" s="46"/>
      <c r="S70" s="289"/>
      <c r="T70" s="288"/>
      <c r="U70" s="288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  <c r="BP70" s="46"/>
      <c r="BQ70" s="46"/>
    </row>
    <row r="71" spans="1:69">
      <c r="A71" s="285"/>
      <c r="B71" s="46"/>
      <c r="C71" s="240"/>
      <c r="D71" s="240"/>
      <c r="E71" s="46"/>
      <c r="F71" s="286"/>
      <c r="G71" s="46"/>
      <c r="H71" s="46"/>
      <c r="I71" s="46"/>
      <c r="J71" s="46"/>
      <c r="K71" s="46"/>
      <c r="L71" s="46"/>
      <c r="M71" s="46"/>
      <c r="N71" s="46"/>
      <c r="O71" s="46"/>
      <c r="P71" s="287"/>
      <c r="Q71" s="288"/>
      <c r="R71" s="46"/>
      <c r="S71" s="289"/>
      <c r="T71" s="288"/>
      <c r="U71" s="288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</row>
    <row r="72" spans="1:69">
      <c r="A72" s="285"/>
      <c r="B72" s="46"/>
      <c r="C72" s="240"/>
      <c r="D72" s="240"/>
      <c r="E72" s="46"/>
      <c r="F72" s="286"/>
      <c r="G72" s="46"/>
      <c r="H72" s="46"/>
      <c r="I72" s="46"/>
      <c r="J72" s="46"/>
      <c r="K72" s="46"/>
      <c r="L72" s="46"/>
      <c r="M72" s="46"/>
      <c r="N72" s="46"/>
      <c r="O72" s="46"/>
      <c r="P72" s="287"/>
      <c r="Q72" s="288"/>
      <c r="R72" s="46"/>
      <c r="S72" s="289"/>
      <c r="T72" s="288"/>
      <c r="U72" s="288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</row>
    <row r="73" spans="1:69">
      <c r="A73" s="285"/>
      <c r="B73" s="46"/>
      <c r="C73" s="240"/>
      <c r="D73" s="240"/>
      <c r="E73" s="46"/>
      <c r="F73" s="286"/>
      <c r="G73" s="46"/>
      <c r="H73" s="46"/>
      <c r="I73" s="46"/>
      <c r="J73" s="46"/>
      <c r="K73" s="46"/>
      <c r="L73" s="46"/>
      <c r="M73" s="46"/>
      <c r="N73" s="46"/>
      <c r="O73" s="46"/>
      <c r="P73" s="287"/>
      <c r="Q73" s="288"/>
      <c r="R73" s="46"/>
      <c r="S73" s="289"/>
      <c r="T73" s="288"/>
      <c r="U73" s="288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  <c r="BP73" s="46"/>
      <c r="BQ73" s="46"/>
    </row>
    <row r="74" spans="1:69">
      <c r="A74" s="285"/>
      <c r="B74" s="46"/>
      <c r="C74" s="240"/>
      <c r="D74" s="240"/>
      <c r="E74" s="46"/>
      <c r="F74" s="286"/>
      <c r="G74" s="46"/>
      <c r="H74" s="46"/>
      <c r="I74" s="46"/>
      <c r="J74" s="46"/>
      <c r="K74" s="46"/>
      <c r="L74" s="46"/>
      <c r="M74" s="46"/>
      <c r="N74" s="46"/>
      <c r="O74" s="46"/>
      <c r="P74" s="287"/>
      <c r="Q74" s="288"/>
      <c r="R74" s="46"/>
      <c r="S74" s="289"/>
      <c r="T74" s="288"/>
      <c r="U74" s="288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  <c r="BP74" s="46"/>
      <c r="BQ74" s="46"/>
    </row>
    <row r="75" spans="1:69">
      <c r="A75" s="285"/>
      <c r="B75" s="46"/>
      <c r="C75" s="240"/>
      <c r="D75" s="240"/>
      <c r="E75" s="46"/>
      <c r="F75" s="286"/>
      <c r="G75" s="46"/>
      <c r="H75" s="46"/>
      <c r="I75" s="46"/>
      <c r="J75" s="46"/>
      <c r="K75" s="46"/>
      <c r="L75" s="46"/>
      <c r="M75" s="46"/>
      <c r="N75" s="46"/>
      <c r="O75" s="46"/>
      <c r="P75" s="287"/>
      <c r="Q75" s="288"/>
      <c r="R75" s="46"/>
      <c r="S75" s="289"/>
      <c r="T75" s="288"/>
      <c r="U75" s="288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  <c r="BP75" s="46"/>
      <c r="BQ75" s="46"/>
    </row>
    <row r="76" spans="1:69">
      <c r="A76" s="285"/>
      <c r="B76" s="46"/>
      <c r="C76" s="240"/>
      <c r="D76" s="240"/>
      <c r="E76" s="46"/>
      <c r="F76" s="286"/>
      <c r="G76" s="46"/>
      <c r="H76" s="46"/>
      <c r="I76" s="46"/>
      <c r="J76" s="46"/>
      <c r="K76" s="46"/>
      <c r="L76" s="46"/>
      <c r="M76" s="46"/>
      <c r="N76" s="46"/>
      <c r="O76" s="46"/>
      <c r="P76" s="287"/>
      <c r="Q76" s="288"/>
      <c r="R76" s="46"/>
      <c r="S76" s="289"/>
      <c r="T76" s="288"/>
      <c r="U76" s="288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  <c r="BP76" s="46"/>
      <c r="BQ76" s="46"/>
    </row>
    <row r="77" spans="1:69">
      <c r="A77" s="285"/>
      <c r="B77" s="46"/>
      <c r="C77" s="240"/>
      <c r="D77" s="240"/>
      <c r="E77" s="46"/>
      <c r="F77" s="286"/>
      <c r="G77" s="46"/>
      <c r="H77" s="46"/>
      <c r="I77" s="46"/>
      <c r="J77" s="46"/>
      <c r="K77" s="46"/>
      <c r="L77" s="46"/>
      <c r="M77" s="46"/>
      <c r="N77" s="46"/>
      <c r="O77" s="46"/>
      <c r="P77" s="287"/>
      <c r="Q77" s="288"/>
      <c r="R77" s="46"/>
      <c r="S77" s="289"/>
      <c r="T77" s="288"/>
      <c r="U77" s="288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  <c r="BP77" s="46"/>
      <c r="BQ77" s="46"/>
    </row>
    <row r="78" spans="1:69">
      <c r="A78" s="285"/>
      <c r="B78" s="46"/>
      <c r="C78" s="240"/>
      <c r="D78" s="240"/>
      <c r="E78" s="46"/>
      <c r="F78" s="286"/>
      <c r="G78" s="46"/>
      <c r="H78" s="46"/>
      <c r="I78" s="46"/>
      <c r="J78" s="46"/>
      <c r="K78" s="46"/>
      <c r="L78" s="46"/>
      <c r="M78" s="46"/>
      <c r="N78" s="46"/>
      <c r="O78" s="46"/>
      <c r="P78" s="287"/>
      <c r="Q78" s="288"/>
      <c r="R78" s="46"/>
      <c r="S78" s="289"/>
      <c r="T78" s="288"/>
      <c r="U78" s="288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  <c r="BP78" s="46"/>
      <c r="BQ78" s="46"/>
    </row>
    <row r="79" spans="1:69">
      <c r="A79" s="285"/>
      <c r="B79" s="46"/>
      <c r="C79" s="240"/>
      <c r="D79" s="240"/>
      <c r="E79" s="46"/>
      <c r="F79" s="286"/>
      <c r="G79" s="46"/>
      <c r="H79" s="46"/>
      <c r="I79" s="46"/>
      <c r="J79" s="46"/>
      <c r="K79" s="46"/>
      <c r="L79" s="46"/>
      <c r="M79" s="46"/>
      <c r="N79" s="46"/>
      <c r="O79" s="46"/>
      <c r="P79" s="287"/>
      <c r="Q79" s="288"/>
      <c r="R79" s="46"/>
      <c r="S79" s="289"/>
      <c r="T79" s="288"/>
      <c r="U79" s="288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  <c r="BP79" s="46"/>
      <c r="BQ79" s="46"/>
    </row>
    <row r="80" spans="1:69">
      <c r="A80" s="285"/>
      <c r="B80" s="46"/>
      <c r="C80" s="240"/>
      <c r="D80" s="240"/>
      <c r="E80" s="46"/>
      <c r="F80" s="286"/>
      <c r="G80" s="46"/>
      <c r="H80" s="46"/>
      <c r="I80" s="46"/>
      <c r="J80" s="46"/>
      <c r="K80" s="46"/>
      <c r="L80" s="46"/>
      <c r="M80" s="46"/>
      <c r="N80" s="46"/>
      <c r="O80" s="46"/>
      <c r="P80" s="287"/>
      <c r="Q80" s="288"/>
      <c r="R80" s="46"/>
      <c r="S80" s="289"/>
      <c r="T80" s="288"/>
      <c r="U80" s="288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  <c r="BP80" s="46"/>
      <c r="BQ80" s="46"/>
    </row>
    <row r="81" spans="1:69">
      <c r="A81" s="285"/>
      <c r="B81" s="46"/>
      <c r="C81" s="240"/>
      <c r="D81" s="240"/>
      <c r="E81" s="46"/>
      <c r="F81" s="286"/>
      <c r="G81" s="46"/>
      <c r="H81" s="46"/>
      <c r="I81" s="46"/>
      <c r="J81" s="46"/>
      <c r="K81" s="46"/>
      <c r="L81" s="46"/>
      <c r="M81" s="46"/>
      <c r="N81" s="46"/>
      <c r="O81" s="46"/>
      <c r="P81" s="287"/>
      <c r="Q81" s="288"/>
      <c r="R81" s="46"/>
      <c r="S81" s="289"/>
      <c r="T81" s="288"/>
      <c r="U81" s="288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46"/>
    </row>
    <row r="82" spans="1:69">
      <c r="A82" s="285"/>
      <c r="B82" s="46"/>
      <c r="C82" s="240"/>
      <c r="D82" s="240"/>
      <c r="E82" s="46"/>
      <c r="F82" s="286"/>
      <c r="G82" s="46"/>
      <c r="H82" s="46"/>
      <c r="I82" s="46"/>
      <c r="J82" s="46"/>
      <c r="K82" s="46"/>
      <c r="L82" s="46"/>
      <c r="M82" s="46"/>
      <c r="N82" s="46"/>
      <c r="O82" s="46"/>
      <c r="P82" s="287"/>
      <c r="Q82" s="288"/>
      <c r="R82" s="46"/>
      <c r="S82" s="289"/>
      <c r="T82" s="288"/>
      <c r="U82" s="288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  <c r="BP82" s="46"/>
      <c r="BQ82" s="46"/>
    </row>
    <row r="83" spans="1:69">
      <c r="A83" s="285"/>
      <c r="B83" s="46"/>
      <c r="C83" s="240"/>
      <c r="D83" s="240"/>
      <c r="E83" s="46"/>
      <c r="F83" s="286"/>
      <c r="G83" s="46"/>
      <c r="H83" s="46"/>
      <c r="I83" s="46"/>
      <c r="J83" s="46"/>
      <c r="K83" s="46"/>
      <c r="L83" s="46"/>
      <c r="M83" s="46"/>
      <c r="N83" s="46"/>
      <c r="O83" s="46"/>
      <c r="P83" s="287"/>
      <c r="Q83" s="288"/>
      <c r="R83" s="46"/>
      <c r="S83" s="289"/>
      <c r="T83" s="288"/>
      <c r="U83" s="288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  <c r="BP83" s="46"/>
      <c r="BQ83" s="46"/>
    </row>
    <row r="84" spans="1:69">
      <c r="A84" s="285"/>
      <c r="B84" s="46"/>
      <c r="C84" s="240"/>
      <c r="D84" s="240"/>
      <c r="E84" s="46"/>
      <c r="F84" s="286"/>
      <c r="G84" s="46"/>
      <c r="H84" s="46"/>
      <c r="I84" s="46"/>
      <c r="J84" s="46"/>
      <c r="K84" s="46"/>
      <c r="L84" s="46"/>
      <c r="M84" s="46"/>
      <c r="N84" s="46"/>
      <c r="O84" s="46"/>
      <c r="P84" s="287"/>
      <c r="Q84" s="288"/>
      <c r="R84" s="46"/>
      <c r="S84" s="289"/>
      <c r="T84" s="288"/>
      <c r="U84" s="288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  <c r="BP84" s="46"/>
      <c r="BQ84" s="46"/>
    </row>
    <row r="85" spans="1:69">
      <c r="A85" s="285"/>
      <c r="B85" s="46"/>
      <c r="C85" s="240"/>
      <c r="D85" s="240"/>
      <c r="E85" s="46"/>
      <c r="F85" s="286"/>
      <c r="G85" s="46"/>
      <c r="H85" s="46"/>
      <c r="I85" s="46"/>
      <c r="J85" s="46"/>
      <c r="K85" s="46"/>
      <c r="L85" s="46"/>
      <c r="M85" s="46"/>
      <c r="N85" s="46"/>
      <c r="O85" s="46"/>
      <c r="P85" s="287"/>
      <c r="Q85" s="288"/>
      <c r="R85" s="46"/>
      <c r="S85" s="289"/>
      <c r="T85" s="288"/>
      <c r="U85" s="288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  <c r="BP85" s="46"/>
      <c r="BQ85" s="46"/>
    </row>
    <row r="86" spans="1:69">
      <c r="A86" s="285"/>
      <c r="B86" s="46"/>
      <c r="C86" s="240"/>
      <c r="D86" s="240"/>
      <c r="E86" s="46"/>
      <c r="F86" s="286"/>
      <c r="G86" s="46"/>
      <c r="H86" s="46"/>
      <c r="I86" s="46"/>
      <c r="J86" s="46"/>
      <c r="K86" s="46"/>
      <c r="L86" s="46"/>
      <c r="M86" s="46"/>
      <c r="N86" s="46"/>
      <c r="O86" s="46"/>
      <c r="P86" s="287"/>
      <c r="Q86" s="288"/>
      <c r="R86" s="46"/>
      <c r="S86" s="289"/>
      <c r="T86" s="288"/>
      <c r="U86" s="288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  <c r="BP86" s="46"/>
      <c r="BQ86" s="46"/>
    </row>
    <row r="87" spans="1:69">
      <c r="A87" s="285"/>
      <c r="B87" s="46"/>
      <c r="C87" s="240"/>
      <c r="D87" s="240"/>
      <c r="E87" s="46"/>
      <c r="F87" s="286"/>
      <c r="G87" s="46"/>
      <c r="H87" s="46"/>
      <c r="I87" s="46"/>
      <c r="J87" s="46"/>
      <c r="K87" s="46"/>
      <c r="L87" s="46"/>
      <c r="M87" s="46"/>
      <c r="N87" s="46"/>
      <c r="O87" s="46"/>
      <c r="P87" s="287"/>
      <c r="Q87" s="288"/>
      <c r="R87" s="46"/>
      <c r="S87" s="289"/>
      <c r="T87" s="288"/>
      <c r="U87" s="288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  <c r="BP87" s="46"/>
      <c r="BQ87" s="46"/>
    </row>
    <row r="88" spans="1:69">
      <c r="A88" s="285"/>
      <c r="B88" s="46"/>
      <c r="C88" s="240"/>
      <c r="D88" s="240"/>
      <c r="E88" s="46"/>
      <c r="F88" s="286"/>
      <c r="G88" s="46"/>
      <c r="H88" s="46"/>
      <c r="I88" s="46"/>
      <c r="J88" s="46"/>
      <c r="K88" s="46"/>
      <c r="L88" s="46"/>
      <c r="M88" s="46"/>
      <c r="N88" s="46"/>
      <c r="O88" s="46"/>
      <c r="P88" s="287"/>
      <c r="Q88" s="288"/>
      <c r="R88" s="46"/>
      <c r="S88" s="289"/>
      <c r="T88" s="288"/>
      <c r="U88" s="288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  <c r="BP88" s="46"/>
      <c r="BQ88" s="46"/>
    </row>
    <row r="89" spans="1:69">
      <c r="A89" s="285"/>
      <c r="B89" s="46"/>
      <c r="C89" s="240"/>
      <c r="D89" s="240"/>
      <c r="E89" s="46"/>
      <c r="F89" s="286"/>
      <c r="G89" s="46"/>
      <c r="H89" s="46"/>
      <c r="I89" s="46"/>
      <c r="J89" s="46"/>
      <c r="K89" s="46"/>
      <c r="L89" s="46"/>
      <c r="M89" s="46"/>
      <c r="N89" s="46"/>
      <c r="O89" s="46"/>
      <c r="P89" s="287"/>
      <c r="Q89" s="288"/>
      <c r="R89" s="46"/>
      <c r="S89" s="289"/>
      <c r="T89" s="288"/>
      <c r="U89" s="288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6"/>
    </row>
    <row r="90" spans="1:69">
      <c r="A90" s="285"/>
      <c r="B90" s="46"/>
      <c r="C90" s="240"/>
      <c r="D90" s="240"/>
      <c r="E90" s="46"/>
      <c r="F90" s="286"/>
      <c r="G90" s="46"/>
      <c r="H90" s="46"/>
      <c r="I90" s="46"/>
      <c r="J90" s="46"/>
      <c r="K90" s="46"/>
      <c r="L90" s="46"/>
      <c r="M90" s="46"/>
      <c r="N90" s="46"/>
      <c r="O90" s="46"/>
      <c r="P90" s="287"/>
      <c r="Q90" s="288"/>
      <c r="R90" s="46"/>
      <c r="S90" s="289"/>
      <c r="T90" s="288"/>
      <c r="U90" s="288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6"/>
    </row>
    <row r="91" spans="1:69">
      <c r="A91" s="285"/>
      <c r="B91" s="46"/>
      <c r="C91" s="240"/>
      <c r="D91" s="240"/>
      <c r="E91" s="46"/>
      <c r="F91" s="286"/>
      <c r="G91" s="46"/>
      <c r="H91" s="46"/>
      <c r="I91" s="46"/>
      <c r="J91" s="46"/>
      <c r="K91" s="46"/>
      <c r="L91" s="46"/>
      <c r="M91" s="46"/>
      <c r="N91" s="46"/>
      <c r="O91" s="46"/>
      <c r="P91" s="287"/>
      <c r="Q91" s="288"/>
      <c r="R91" s="46"/>
      <c r="S91" s="289"/>
      <c r="T91" s="288"/>
      <c r="U91" s="288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  <c r="BP91" s="46"/>
      <c r="BQ91" s="46"/>
    </row>
    <row r="92" spans="1:69">
      <c r="A92" s="285"/>
      <c r="B92" s="46"/>
      <c r="C92" s="240"/>
      <c r="D92" s="240"/>
      <c r="E92" s="46"/>
      <c r="F92" s="286"/>
      <c r="G92" s="46"/>
      <c r="H92" s="46"/>
      <c r="I92" s="46"/>
      <c r="J92" s="46"/>
      <c r="K92" s="46"/>
      <c r="L92" s="46"/>
      <c r="M92" s="46"/>
      <c r="N92" s="46"/>
      <c r="O92" s="46"/>
      <c r="P92" s="287"/>
      <c r="Q92" s="288"/>
      <c r="R92" s="46"/>
      <c r="S92" s="289"/>
      <c r="T92" s="288"/>
      <c r="U92" s="288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  <c r="BP92" s="46"/>
      <c r="BQ92" s="46"/>
    </row>
    <row r="93" spans="1:69">
      <c r="A93" s="285"/>
      <c r="B93" s="46"/>
      <c r="C93" s="240"/>
      <c r="D93" s="240"/>
      <c r="E93" s="46"/>
      <c r="F93" s="286"/>
      <c r="G93" s="46"/>
      <c r="H93" s="46"/>
      <c r="I93" s="46"/>
      <c r="J93" s="46"/>
      <c r="K93" s="46"/>
      <c r="L93" s="46"/>
      <c r="M93" s="46"/>
      <c r="N93" s="46"/>
      <c r="O93" s="46"/>
      <c r="P93" s="287"/>
      <c r="Q93" s="288"/>
      <c r="R93" s="46"/>
      <c r="S93" s="289"/>
      <c r="T93" s="288"/>
      <c r="U93" s="288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  <c r="BP93" s="46"/>
      <c r="BQ93" s="46"/>
    </row>
    <row r="94" spans="1:69">
      <c r="A94" s="285"/>
      <c r="B94" s="46"/>
      <c r="C94" s="240"/>
      <c r="D94" s="240"/>
      <c r="E94" s="46"/>
      <c r="F94" s="286"/>
      <c r="G94" s="46"/>
      <c r="H94" s="46"/>
      <c r="I94" s="46"/>
      <c r="J94" s="46"/>
      <c r="K94" s="46"/>
      <c r="L94" s="46"/>
      <c r="M94" s="46"/>
      <c r="N94" s="46"/>
      <c r="O94" s="46"/>
      <c r="P94" s="287"/>
      <c r="Q94" s="288"/>
      <c r="R94" s="46"/>
      <c r="S94" s="289"/>
      <c r="T94" s="288"/>
      <c r="U94" s="288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  <c r="BP94" s="46"/>
      <c r="BQ94" s="46"/>
    </row>
    <row r="95" spans="1:69">
      <c r="A95" s="285"/>
      <c r="B95" s="46"/>
      <c r="C95" s="240"/>
      <c r="D95" s="240"/>
      <c r="E95" s="46"/>
      <c r="F95" s="286"/>
      <c r="G95" s="46"/>
      <c r="H95" s="46"/>
      <c r="I95" s="46"/>
      <c r="J95" s="46"/>
      <c r="K95" s="46"/>
      <c r="L95" s="46"/>
      <c r="M95" s="46"/>
      <c r="N95" s="46"/>
      <c r="O95" s="46"/>
      <c r="P95" s="287"/>
      <c r="Q95" s="288"/>
      <c r="R95" s="46"/>
      <c r="S95" s="289"/>
      <c r="T95" s="288"/>
      <c r="U95" s="288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6"/>
      <c r="BP95" s="46"/>
      <c r="BQ95" s="46"/>
    </row>
    <row r="96" spans="1:69">
      <c r="A96" s="285"/>
      <c r="B96" s="46"/>
      <c r="C96" s="240"/>
      <c r="D96" s="240"/>
      <c r="E96" s="46"/>
      <c r="F96" s="286"/>
      <c r="G96" s="46"/>
      <c r="H96" s="46"/>
      <c r="I96" s="46"/>
      <c r="J96" s="46"/>
      <c r="K96" s="46"/>
      <c r="L96" s="46"/>
      <c r="M96" s="46"/>
      <c r="N96" s="46"/>
      <c r="O96" s="46"/>
      <c r="P96" s="287"/>
      <c r="Q96" s="288"/>
      <c r="R96" s="46"/>
      <c r="S96" s="289"/>
      <c r="T96" s="288"/>
      <c r="U96" s="288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M96" s="46"/>
      <c r="BN96" s="46"/>
      <c r="BO96" s="46"/>
      <c r="BP96" s="46"/>
      <c r="BQ96" s="46"/>
    </row>
    <row r="97" spans="1:69">
      <c r="A97" s="285"/>
      <c r="B97" s="46"/>
      <c r="C97" s="240"/>
      <c r="D97" s="240"/>
      <c r="E97" s="46"/>
      <c r="F97" s="286"/>
      <c r="G97" s="46"/>
      <c r="H97" s="46"/>
      <c r="I97" s="46"/>
      <c r="J97" s="46"/>
      <c r="K97" s="46"/>
      <c r="L97" s="46"/>
      <c r="M97" s="46"/>
      <c r="N97" s="46"/>
      <c r="O97" s="46"/>
      <c r="P97" s="287"/>
      <c r="Q97" s="288"/>
      <c r="R97" s="46"/>
      <c r="S97" s="289"/>
      <c r="T97" s="288"/>
      <c r="U97" s="288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M97" s="46"/>
      <c r="BN97" s="46"/>
      <c r="BO97" s="46"/>
      <c r="BP97" s="46"/>
      <c r="BQ97" s="46"/>
    </row>
    <row r="98" spans="1:69">
      <c r="A98" s="285"/>
      <c r="B98" s="46"/>
      <c r="C98" s="240"/>
      <c r="D98" s="240"/>
      <c r="E98" s="46"/>
      <c r="F98" s="286"/>
      <c r="G98" s="46"/>
      <c r="H98" s="46"/>
      <c r="I98" s="46"/>
      <c r="J98" s="46"/>
      <c r="K98" s="46"/>
      <c r="L98" s="46"/>
      <c r="M98" s="46"/>
      <c r="N98" s="46"/>
      <c r="O98" s="46"/>
      <c r="P98" s="287"/>
      <c r="Q98" s="288"/>
      <c r="R98" s="46"/>
      <c r="S98" s="289"/>
      <c r="T98" s="288"/>
      <c r="U98" s="288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M98" s="46"/>
      <c r="BN98" s="46"/>
      <c r="BO98" s="46"/>
      <c r="BP98" s="46"/>
      <c r="BQ98" s="46"/>
    </row>
    <row r="99" spans="1:69">
      <c r="A99" s="285"/>
      <c r="B99" s="46"/>
      <c r="C99" s="240"/>
      <c r="D99" s="240"/>
      <c r="E99" s="46"/>
      <c r="F99" s="286"/>
      <c r="G99" s="46"/>
      <c r="H99" s="46"/>
      <c r="I99" s="46"/>
      <c r="J99" s="46"/>
      <c r="K99" s="46"/>
      <c r="L99" s="46"/>
      <c r="M99" s="46"/>
      <c r="N99" s="46"/>
      <c r="O99" s="46"/>
      <c r="P99" s="287"/>
      <c r="Q99" s="288"/>
      <c r="R99" s="46"/>
      <c r="S99" s="289"/>
      <c r="T99" s="288"/>
      <c r="U99" s="288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  <c r="BM99" s="46"/>
      <c r="BN99" s="46"/>
      <c r="BO99" s="46"/>
      <c r="BP99" s="46"/>
      <c r="BQ99" s="46"/>
    </row>
    <row r="100" spans="1:69">
      <c r="A100" s="285"/>
      <c r="B100" s="46"/>
      <c r="C100" s="240"/>
      <c r="D100" s="240"/>
      <c r="E100" s="46"/>
      <c r="F100" s="286"/>
      <c r="G100" s="46"/>
      <c r="H100" s="46"/>
      <c r="I100" s="46"/>
      <c r="J100" s="46"/>
      <c r="K100" s="46"/>
      <c r="L100" s="46"/>
      <c r="M100" s="46"/>
      <c r="N100" s="46"/>
      <c r="O100" s="46"/>
      <c r="P100" s="287"/>
      <c r="Q100" s="288"/>
      <c r="R100" s="46"/>
      <c r="S100" s="289"/>
      <c r="T100" s="288"/>
      <c r="U100" s="288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M100" s="46"/>
      <c r="BN100" s="46"/>
      <c r="BO100" s="46"/>
      <c r="BP100" s="46"/>
      <c r="BQ100" s="46"/>
    </row>
    <row r="101" spans="1:69">
      <c r="A101" s="285"/>
      <c r="B101" s="46"/>
      <c r="C101" s="240"/>
      <c r="D101" s="240"/>
      <c r="E101" s="46"/>
      <c r="F101" s="286"/>
      <c r="G101" s="46"/>
      <c r="H101" s="46"/>
      <c r="I101" s="46"/>
      <c r="J101" s="46"/>
      <c r="K101" s="46"/>
      <c r="L101" s="46"/>
      <c r="M101" s="46"/>
      <c r="N101" s="46"/>
      <c r="O101" s="46"/>
      <c r="P101" s="287"/>
      <c r="Q101" s="288"/>
      <c r="R101" s="46"/>
      <c r="S101" s="289"/>
      <c r="T101" s="288"/>
      <c r="U101" s="288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M101" s="46"/>
      <c r="BN101" s="46"/>
      <c r="BO101" s="46"/>
      <c r="BP101" s="46"/>
      <c r="BQ101" s="46"/>
    </row>
    <row r="102" spans="1:69">
      <c r="A102" s="285"/>
      <c r="B102" s="46"/>
      <c r="C102" s="240"/>
      <c r="D102" s="240"/>
      <c r="E102" s="46"/>
      <c r="F102" s="286"/>
      <c r="G102" s="46"/>
      <c r="H102" s="46"/>
      <c r="I102" s="46"/>
      <c r="J102" s="46"/>
      <c r="K102" s="46"/>
      <c r="L102" s="46"/>
      <c r="M102" s="46"/>
      <c r="N102" s="46"/>
      <c r="O102" s="46"/>
      <c r="P102" s="287"/>
      <c r="Q102" s="288"/>
      <c r="R102" s="46"/>
      <c r="S102" s="289"/>
      <c r="T102" s="288"/>
      <c r="U102" s="288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  <c r="BM102" s="46"/>
      <c r="BN102" s="46"/>
      <c r="BO102" s="46"/>
      <c r="BP102" s="46"/>
      <c r="BQ102" s="46"/>
    </row>
    <row r="103" spans="1:69">
      <c r="A103" s="285"/>
      <c r="B103" s="46"/>
      <c r="C103" s="240"/>
      <c r="D103" s="240"/>
      <c r="E103" s="46"/>
      <c r="F103" s="286"/>
      <c r="G103" s="46"/>
      <c r="H103" s="46"/>
      <c r="I103" s="46"/>
      <c r="J103" s="46"/>
      <c r="K103" s="46"/>
      <c r="L103" s="46"/>
      <c r="M103" s="46"/>
      <c r="N103" s="46"/>
      <c r="O103" s="46"/>
      <c r="P103" s="287"/>
      <c r="Q103" s="288"/>
      <c r="R103" s="46"/>
      <c r="S103" s="289"/>
      <c r="T103" s="288"/>
      <c r="U103" s="288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  <c r="BM103" s="46"/>
      <c r="BN103" s="46"/>
      <c r="BO103" s="46"/>
      <c r="BP103" s="46"/>
      <c r="BQ103" s="46"/>
    </row>
    <row r="104" spans="1:69">
      <c r="A104" s="285"/>
      <c r="B104" s="46"/>
      <c r="C104" s="240"/>
      <c r="D104" s="240"/>
      <c r="E104" s="46"/>
      <c r="F104" s="286"/>
      <c r="G104" s="46"/>
      <c r="H104" s="46"/>
      <c r="I104" s="46"/>
      <c r="J104" s="46"/>
      <c r="K104" s="46"/>
      <c r="L104" s="46"/>
      <c r="M104" s="46"/>
      <c r="N104" s="46"/>
      <c r="O104" s="46"/>
      <c r="P104" s="287"/>
      <c r="Q104" s="288"/>
      <c r="R104" s="46"/>
      <c r="S104" s="289"/>
      <c r="T104" s="288"/>
      <c r="U104" s="288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  <c r="BM104" s="46"/>
      <c r="BN104" s="46"/>
      <c r="BO104" s="46"/>
      <c r="BP104" s="46"/>
      <c r="BQ104" s="46"/>
    </row>
    <row r="105" spans="1:69">
      <c r="A105" s="285"/>
      <c r="B105" s="46"/>
      <c r="C105" s="240"/>
      <c r="D105" s="240"/>
      <c r="E105" s="46"/>
      <c r="F105" s="286"/>
      <c r="G105" s="46"/>
      <c r="H105" s="46"/>
      <c r="I105" s="46"/>
      <c r="J105" s="46"/>
      <c r="K105" s="46"/>
      <c r="L105" s="46"/>
      <c r="M105" s="46"/>
      <c r="N105" s="46"/>
      <c r="O105" s="46"/>
      <c r="P105" s="287"/>
      <c r="Q105" s="288"/>
      <c r="R105" s="46"/>
      <c r="S105" s="289"/>
      <c r="T105" s="288"/>
      <c r="U105" s="288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  <c r="BP105" s="46"/>
      <c r="BQ105" s="46"/>
    </row>
    <row r="106" spans="1:69">
      <c r="A106" s="285"/>
      <c r="B106" s="46"/>
      <c r="C106" s="240"/>
      <c r="D106" s="240"/>
      <c r="E106" s="46"/>
      <c r="F106" s="286"/>
      <c r="G106" s="46"/>
      <c r="H106" s="46"/>
      <c r="I106" s="46"/>
      <c r="J106" s="46"/>
      <c r="K106" s="46"/>
      <c r="L106" s="46"/>
      <c r="M106" s="46"/>
      <c r="N106" s="46"/>
      <c r="O106" s="46"/>
      <c r="P106" s="287"/>
      <c r="Q106" s="288"/>
      <c r="R106" s="46"/>
      <c r="S106" s="289"/>
      <c r="T106" s="288"/>
      <c r="U106" s="288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M106" s="46"/>
      <c r="BN106" s="46"/>
      <c r="BO106" s="46"/>
      <c r="BP106" s="46"/>
      <c r="BQ106" s="46"/>
    </row>
    <row r="107" spans="1:69">
      <c r="A107" s="285"/>
      <c r="B107" s="46"/>
      <c r="C107" s="240"/>
      <c r="D107" s="240"/>
      <c r="E107" s="46"/>
      <c r="F107" s="286"/>
      <c r="G107" s="46"/>
      <c r="H107" s="46"/>
      <c r="I107" s="46"/>
      <c r="J107" s="46"/>
      <c r="K107" s="46"/>
      <c r="L107" s="46"/>
      <c r="M107" s="46"/>
      <c r="N107" s="46"/>
      <c r="O107" s="46"/>
      <c r="P107" s="287"/>
      <c r="Q107" s="288"/>
      <c r="R107" s="46"/>
      <c r="S107" s="289"/>
      <c r="T107" s="288"/>
      <c r="U107" s="288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  <c r="BP107" s="46"/>
      <c r="BQ107" s="46"/>
    </row>
    <row r="108" spans="1:69">
      <c r="A108" s="285"/>
      <c r="B108" s="46"/>
      <c r="C108" s="240"/>
      <c r="D108" s="240"/>
      <c r="E108" s="46"/>
      <c r="F108" s="286"/>
      <c r="G108" s="46"/>
      <c r="H108" s="46"/>
      <c r="I108" s="46"/>
      <c r="J108" s="46"/>
      <c r="K108" s="46"/>
      <c r="L108" s="46"/>
      <c r="M108" s="46"/>
      <c r="N108" s="46"/>
      <c r="O108" s="46"/>
      <c r="P108" s="287"/>
      <c r="Q108" s="288"/>
      <c r="R108" s="46"/>
      <c r="S108" s="289"/>
      <c r="T108" s="288"/>
      <c r="U108" s="288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M108" s="46"/>
      <c r="BN108" s="46"/>
      <c r="BO108" s="46"/>
      <c r="BP108" s="46"/>
      <c r="BQ108" s="46"/>
    </row>
    <row r="109" spans="1:69">
      <c r="A109" s="285"/>
      <c r="B109" s="46"/>
      <c r="C109" s="240"/>
      <c r="D109" s="240"/>
      <c r="E109" s="46"/>
      <c r="F109" s="286"/>
      <c r="G109" s="46"/>
      <c r="H109" s="46"/>
      <c r="I109" s="46"/>
      <c r="J109" s="46"/>
      <c r="K109" s="46"/>
      <c r="L109" s="46"/>
      <c r="M109" s="46"/>
      <c r="N109" s="46"/>
      <c r="O109" s="46"/>
      <c r="P109" s="287"/>
      <c r="Q109" s="288"/>
      <c r="R109" s="46"/>
      <c r="S109" s="289"/>
      <c r="T109" s="288"/>
      <c r="U109" s="288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  <c r="BP109" s="46"/>
      <c r="BQ109" s="46"/>
    </row>
    <row r="110" spans="1:69">
      <c r="A110" s="285"/>
      <c r="B110" s="46"/>
      <c r="C110" s="240"/>
      <c r="D110" s="240"/>
      <c r="E110" s="46"/>
      <c r="F110" s="286"/>
      <c r="G110" s="46"/>
      <c r="H110" s="46"/>
      <c r="I110" s="46"/>
      <c r="J110" s="46"/>
      <c r="K110" s="46"/>
      <c r="L110" s="46"/>
      <c r="M110" s="46"/>
      <c r="N110" s="46"/>
      <c r="O110" s="46"/>
      <c r="P110" s="287"/>
      <c r="Q110" s="288"/>
      <c r="R110" s="46"/>
      <c r="S110" s="289"/>
      <c r="T110" s="288"/>
      <c r="U110" s="288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46"/>
      <c r="BN110" s="46"/>
      <c r="BO110" s="46"/>
      <c r="BP110" s="46"/>
      <c r="BQ110" s="46"/>
    </row>
    <row r="111" spans="1:69">
      <c r="A111" s="285"/>
      <c r="B111" s="46"/>
      <c r="C111" s="240"/>
      <c r="D111" s="240"/>
      <c r="E111" s="46"/>
      <c r="F111" s="286"/>
      <c r="G111" s="46"/>
      <c r="H111" s="46"/>
      <c r="I111" s="46"/>
      <c r="J111" s="46"/>
      <c r="K111" s="46"/>
      <c r="L111" s="46"/>
      <c r="M111" s="46"/>
      <c r="N111" s="46"/>
      <c r="O111" s="46"/>
      <c r="P111" s="287"/>
      <c r="Q111" s="288"/>
      <c r="R111" s="46"/>
      <c r="S111" s="289"/>
      <c r="T111" s="288"/>
      <c r="U111" s="288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  <c r="BP111" s="46"/>
      <c r="BQ111" s="46"/>
    </row>
    <row r="112" spans="1:69">
      <c r="A112" s="285"/>
      <c r="B112" s="46"/>
      <c r="C112" s="240"/>
      <c r="D112" s="240"/>
      <c r="E112" s="46"/>
      <c r="F112" s="286"/>
      <c r="G112" s="46"/>
      <c r="H112" s="46"/>
      <c r="I112" s="46"/>
      <c r="J112" s="46"/>
      <c r="K112" s="46"/>
      <c r="L112" s="46"/>
      <c r="M112" s="46"/>
      <c r="N112" s="46"/>
      <c r="O112" s="46"/>
      <c r="P112" s="287"/>
      <c r="Q112" s="288"/>
      <c r="R112" s="46"/>
      <c r="S112" s="289"/>
      <c r="T112" s="288"/>
      <c r="U112" s="288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M112" s="46"/>
      <c r="BN112" s="46"/>
      <c r="BO112" s="46"/>
      <c r="BP112" s="46"/>
      <c r="BQ112" s="46"/>
    </row>
    <row r="113" spans="1:69">
      <c r="A113" s="285"/>
      <c r="B113" s="46"/>
      <c r="C113" s="240"/>
      <c r="D113" s="240"/>
      <c r="E113" s="46"/>
      <c r="F113" s="286"/>
      <c r="G113" s="46"/>
      <c r="H113" s="46"/>
      <c r="I113" s="46"/>
      <c r="J113" s="46"/>
      <c r="K113" s="46"/>
      <c r="L113" s="46"/>
      <c r="M113" s="46"/>
      <c r="N113" s="46"/>
      <c r="O113" s="46"/>
      <c r="P113" s="287"/>
      <c r="Q113" s="288"/>
      <c r="R113" s="46"/>
      <c r="S113" s="289"/>
      <c r="T113" s="288"/>
      <c r="U113" s="288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M113" s="46"/>
      <c r="BN113" s="46"/>
      <c r="BO113" s="46"/>
      <c r="BP113" s="46"/>
      <c r="BQ113" s="46"/>
    </row>
    <row r="114" spans="1:69">
      <c r="A114" s="285"/>
      <c r="B114" s="46"/>
      <c r="C114" s="240"/>
      <c r="D114" s="240"/>
      <c r="E114" s="46"/>
      <c r="F114" s="286"/>
      <c r="G114" s="46"/>
      <c r="H114" s="46"/>
      <c r="I114" s="46"/>
      <c r="J114" s="46"/>
      <c r="K114" s="46"/>
      <c r="L114" s="46"/>
      <c r="M114" s="46"/>
      <c r="N114" s="46"/>
      <c r="O114" s="46"/>
      <c r="P114" s="287"/>
      <c r="Q114" s="288"/>
      <c r="R114" s="46"/>
      <c r="S114" s="289"/>
      <c r="T114" s="288"/>
      <c r="U114" s="288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  <c r="BM114" s="46"/>
      <c r="BN114" s="46"/>
      <c r="BO114" s="46"/>
      <c r="BP114" s="46"/>
      <c r="BQ114" s="46"/>
    </row>
    <row r="115" spans="1:69">
      <c r="A115" s="285"/>
      <c r="B115" s="46"/>
      <c r="C115" s="240"/>
      <c r="D115" s="240"/>
      <c r="E115" s="46"/>
      <c r="F115" s="286"/>
      <c r="G115" s="46"/>
      <c r="H115" s="46"/>
      <c r="I115" s="46"/>
      <c r="J115" s="46"/>
      <c r="K115" s="46"/>
      <c r="L115" s="46"/>
      <c r="M115" s="46"/>
      <c r="N115" s="46"/>
      <c r="O115" s="46"/>
      <c r="P115" s="287"/>
      <c r="Q115" s="288"/>
      <c r="R115" s="46"/>
      <c r="S115" s="289"/>
      <c r="T115" s="288"/>
      <c r="U115" s="288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M115" s="46"/>
      <c r="BN115" s="46"/>
      <c r="BO115" s="46"/>
      <c r="BP115" s="46"/>
      <c r="BQ115" s="46"/>
    </row>
    <row r="116" spans="1:69">
      <c r="A116" s="285"/>
      <c r="B116" s="46"/>
      <c r="C116" s="240"/>
      <c r="D116" s="240"/>
      <c r="E116" s="46"/>
      <c r="F116" s="286"/>
      <c r="G116" s="46"/>
      <c r="H116" s="46"/>
      <c r="I116" s="46"/>
      <c r="J116" s="46"/>
      <c r="K116" s="46"/>
      <c r="L116" s="46"/>
      <c r="M116" s="46"/>
      <c r="N116" s="46"/>
      <c r="O116" s="46"/>
      <c r="P116" s="287"/>
      <c r="Q116" s="288"/>
      <c r="R116" s="46"/>
      <c r="S116" s="289"/>
      <c r="T116" s="288"/>
      <c r="U116" s="288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  <c r="BF116" s="46"/>
      <c r="BG116" s="46"/>
      <c r="BH116" s="46"/>
      <c r="BI116" s="46"/>
      <c r="BJ116" s="46"/>
      <c r="BK116" s="46"/>
      <c r="BL116" s="46"/>
      <c r="BM116" s="46"/>
      <c r="BN116" s="46"/>
      <c r="BO116" s="46"/>
      <c r="BP116" s="46"/>
      <c r="BQ116" s="46"/>
    </row>
    <row r="117" spans="1:69">
      <c r="A117" s="285"/>
      <c r="B117" s="46"/>
      <c r="C117" s="240"/>
      <c r="D117" s="240"/>
      <c r="E117" s="46"/>
      <c r="F117" s="286"/>
      <c r="G117" s="46"/>
      <c r="H117" s="46"/>
      <c r="I117" s="46"/>
      <c r="J117" s="46"/>
      <c r="K117" s="46"/>
      <c r="L117" s="46"/>
      <c r="M117" s="46"/>
      <c r="N117" s="46"/>
      <c r="O117" s="46"/>
      <c r="P117" s="287"/>
      <c r="Q117" s="288"/>
      <c r="R117" s="46"/>
      <c r="S117" s="289"/>
      <c r="T117" s="288"/>
      <c r="U117" s="288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  <c r="BF117" s="46"/>
      <c r="BG117" s="46"/>
      <c r="BH117" s="46"/>
      <c r="BI117" s="46"/>
      <c r="BJ117" s="46"/>
      <c r="BK117" s="46"/>
      <c r="BL117" s="46"/>
      <c r="BM117" s="46"/>
      <c r="BN117" s="46"/>
      <c r="BO117" s="46"/>
      <c r="BP117" s="46"/>
      <c r="BQ117" s="46"/>
    </row>
    <row r="118" spans="1:69">
      <c r="A118" s="285"/>
      <c r="B118" s="46"/>
      <c r="C118" s="240"/>
      <c r="D118" s="240"/>
      <c r="E118" s="46"/>
      <c r="F118" s="286"/>
      <c r="G118" s="46"/>
      <c r="H118" s="46"/>
      <c r="I118" s="46"/>
      <c r="J118" s="46"/>
      <c r="K118" s="46"/>
      <c r="L118" s="46"/>
      <c r="M118" s="46"/>
      <c r="N118" s="46"/>
      <c r="O118" s="46"/>
      <c r="P118" s="287"/>
      <c r="Q118" s="288"/>
      <c r="R118" s="46"/>
      <c r="S118" s="289"/>
      <c r="T118" s="288"/>
      <c r="U118" s="288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  <c r="BF118" s="46"/>
      <c r="BG118" s="46"/>
      <c r="BH118" s="46"/>
      <c r="BI118" s="46"/>
      <c r="BJ118" s="46"/>
      <c r="BK118" s="46"/>
      <c r="BL118" s="46"/>
      <c r="BM118" s="46"/>
      <c r="BN118" s="46"/>
      <c r="BO118" s="46"/>
      <c r="BP118" s="46"/>
      <c r="BQ118" s="46"/>
    </row>
    <row r="119" spans="1:69">
      <c r="A119" s="285"/>
      <c r="B119" s="46"/>
      <c r="C119" s="240"/>
      <c r="D119" s="240"/>
      <c r="E119" s="46"/>
      <c r="F119" s="286"/>
      <c r="G119" s="46"/>
      <c r="H119" s="46"/>
      <c r="I119" s="46"/>
      <c r="J119" s="46"/>
      <c r="K119" s="46"/>
      <c r="L119" s="46"/>
      <c r="M119" s="46"/>
      <c r="N119" s="46"/>
      <c r="O119" s="46"/>
      <c r="P119" s="287"/>
      <c r="Q119" s="288"/>
      <c r="R119" s="46"/>
      <c r="S119" s="289"/>
      <c r="T119" s="288"/>
      <c r="U119" s="288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  <c r="BF119" s="46"/>
      <c r="BG119" s="46"/>
      <c r="BH119" s="46"/>
      <c r="BI119" s="46"/>
      <c r="BJ119" s="46"/>
      <c r="BK119" s="46"/>
      <c r="BL119" s="46"/>
      <c r="BM119" s="46"/>
      <c r="BN119" s="46"/>
      <c r="BO119" s="46"/>
      <c r="BP119" s="46"/>
      <c r="BQ119" s="46"/>
    </row>
    <row r="120" spans="1:69">
      <c r="A120" s="285"/>
      <c r="B120" s="46"/>
      <c r="C120" s="240"/>
      <c r="D120" s="240"/>
      <c r="E120" s="46"/>
      <c r="F120" s="286"/>
      <c r="G120" s="46"/>
      <c r="H120" s="46"/>
      <c r="I120" s="46"/>
      <c r="J120" s="46"/>
      <c r="K120" s="46"/>
      <c r="L120" s="46"/>
      <c r="M120" s="46"/>
      <c r="N120" s="46"/>
      <c r="O120" s="46"/>
      <c r="P120" s="287"/>
      <c r="Q120" s="288"/>
      <c r="R120" s="46"/>
      <c r="S120" s="289"/>
      <c r="T120" s="288"/>
      <c r="U120" s="288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  <c r="BF120" s="46"/>
      <c r="BG120" s="46"/>
      <c r="BH120" s="46"/>
      <c r="BI120" s="46"/>
      <c r="BJ120" s="46"/>
      <c r="BK120" s="46"/>
      <c r="BL120" s="46"/>
      <c r="BM120" s="46"/>
      <c r="BN120" s="46"/>
      <c r="BO120" s="46"/>
      <c r="BP120" s="46"/>
      <c r="BQ120" s="46"/>
    </row>
    <row r="121" spans="1:69">
      <c r="A121" s="285"/>
      <c r="B121" s="46"/>
      <c r="C121" s="240"/>
      <c r="D121" s="240"/>
      <c r="E121" s="46"/>
      <c r="F121" s="286"/>
      <c r="G121" s="46"/>
      <c r="H121" s="46"/>
      <c r="I121" s="46"/>
      <c r="J121" s="46"/>
      <c r="K121" s="46"/>
      <c r="L121" s="46"/>
      <c r="M121" s="46"/>
      <c r="N121" s="46"/>
      <c r="O121" s="46"/>
      <c r="P121" s="287"/>
      <c r="Q121" s="288"/>
      <c r="R121" s="46"/>
      <c r="S121" s="289"/>
      <c r="T121" s="288"/>
      <c r="U121" s="288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  <c r="BF121" s="46"/>
      <c r="BG121" s="46"/>
      <c r="BH121" s="46"/>
      <c r="BI121" s="46"/>
      <c r="BJ121" s="46"/>
      <c r="BK121" s="46"/>
      <c r="BL121" s="46"/>
      <c r="BM121" s="46"/>
      <c r="BN121" s="46"/>
      <c r="BO121" s="46"/>
      <c r="BP121" s="46"/>
      <c r="BQ121" s="46"/>
    </row>
    <row r="122" spans="1:69">
      <c r="A122" s="285"/>
      <c r="B122" s="46"/>
      <c r="C122" s="240"/>
      <c r="D122" s="240"/>
      <c r="E122" s="46"/>
      <c r="F122" s="286"/>
      <c r="G122" s="46"/>
      <c r="H122" s="46"/>
      <c r="I122" s="46"/>
      <c r="J122" s="46"/>
      <c r="K122" s="46"/>
      <c r="L122" s="46"/>
      <c r="M122" s="46"/>
      <c r="N122" s="46"/>
      <c r="O122" s="46"/>
      <c r="P122" s="287"/>
      <c r="Q122" s="288"/>
      <c r="R122" s="46"/>
      <c r="S122" s="289"/>
      <c r="T122" s="288"/>
      <c r="U122" s="288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  <c r="BF122" s="46"/>
      <c r="BG122" s="46"/>
      <c r="BH122" s="46"/>
      <c r="BI122" s="46"/>
      <c r="BJ122" s="46"/>
      <c r="BK122" s="46"/>
      <c r="BL122" s="46"/>
      <c r="BM122" s="46"/>
      <c r="BN122" s="46"/>
      <c r="BO122" s="46"/>
      <c r="BP122" s="46"/>
      <c r="BQ122" s="46"/>
    </row>
    <row r="123" spans="1:69">
      <c r="A123" s="285"/>
      <c r="B123" s="46"/>
      <c r="C123" s="240"/>
      <c r="D123" s="240"/>
      <c r="E123" s="46"/>
      <c r="F123" s="286"/>
      <c r="G123" s="46"/>
      <c r="H123" s="46"/>
      <c r="I123" s="46"/>
      <c r="J123" s="46"/>
      <c r="K123" s="46"/>
      <c r="L123" s="46"/>
      <c r="M123" s="46"/>
      <c r="N123" s="46"/>
      <c r="O123" s="46"/>
      <c r="P123" s="287"/>
      <c r="Q123" s="288"/>
      <c r="R123" s="46"/>
      <c r="S123" s="289"/>
      <c r="T123" s="288"/>
      <c r="U123" s="288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  <c r="BF123" s="46"/>
      <c r="BG123" s="46"/>
      <c r="BH123" s="46"/>
      <c r="BI123" s="46"/>
      <c r="BJ123" s="46"/>
      <c r="BK123" s="46"/>
      <c r="BL123" s="46"/>
      <c r="BM123" s="46"/>
      <c r="BN123" s="46"/>
      <c r="BO123" s="46"/>
      <c r="BP123" s="46"/>
      <c r="BQ123" s="46"/>
    </row>
    <row r="124" spans="1:69">
      <c r="A124" s="285"/>
      <c r="B124" s="46"/>
      <c r="C124" s="240"/>
      <c r="D124" s="240"/>
      <c r="E124" s="46"/>
      <c r="F124" s="286"/>
      <c r="G124" s="46"/>
      <c r="H124" s="46"/>
      <c r="I124" s="46"/>
      <c r="J124" s="46"/>
      <c r="K124" s="46"/>
      <c r="L124" s="46"/>
      <c r="M124" s="46"/>
      <c r="N124" s="46"/>
      <c r="O124" s="46"/>
      <c r="P124" s="287"/>
      <c r="Q124" s="288"/>
      <c r="R124" s="46"/>
      <c r="S124" s="289"/>
      <c r="T124" s="288"/>
      <c r="U124" s="288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  <c r="BF124" s="46"/>
      <c r="BG124" s="46"/>
      <c r="BH124" s="46"/>
      <c r="BI124" s="46"/>
      <c r="BJ124" s="46"/>
      <c r="BK124" s="46"/>
      <c r="BL124" s="46"/>
      <c r="BM124" s="46"/>
      <c r="BN124" s="46"/>
      <c r="BO124" s="46"/>
      <c r="BP124" s="46"/>
      <c r="BQ124" s="46"/>
    </row>
    <row r="125" spans="1:69">
      <c r="A125" s="285"/>
      <c r="B125" s="46"/>
      <c r="C125" s="240"/>
      <c r="D125" s="240"/>
      <c r="E125" s="46"/>
      <c r="F125" s="286"/>
      <c r="G125" s="46"/>
      <c r="H125" s="46"/>
      <c r="I125" s="46"/>
      <c r="J125" s="46"/>
      <c r="K125" s="46"/>
      <c r="L125" s="46"/>
      <c r="M125" s="46"/>
      <c r="N125" s="46"/>
      <c r="O125" s="46"/>
      <c r="P125" s="287"/>
      <c r="Q125" s="288"/>
      <c r="R125" s="46"/>
      <c r="S125" s="289"/>
      <c r="T125" s="288"/>
      <c r="U125" s="288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  <c r="BF125" s="46"/>
      <c r="BG125" s="46"/>
      <c r="BH125" s="46"/>
      <c r="BI125" s="46"/>
      <c r="BJ125" s="46"/>
      <c r="BK125" s="46"/>
      <c r="BL125" s="46"/>
      <c r="BM125" s="46"/>
      <c r="BN125" s="46"/>
      <c r="BO125" s="46"/>
      <c r="BP125" s="46"/>
      <c r="BQ125" s="46"/>
    </row>
    <row r="126" spans="1:69">
      <c r="A126" s="285"/>
      <c r="B126" s="46"/>
      <c r="C126" s="240"/>
      <c r="D126" s="240"/>
      <c r="E126" s="46"/>
      <c r="F126" s="286"/>
      <c r="G126" s="46"/>
      <c r="H126" s="46"/>
      <c r="I126" s="46"/>
      <c r="J126" s="46"/>
      <c r="K126" s="46"/>
      <c r="L126" s="46"/>
      <c r="M126" s="46"/>
      <c r="N126" s="46"/>
      <c r="O126" s="46"/>
      <c r="P126" s="287"/>
      <c r="Q126" s="288"/>
      <c r="R126" s="46"/>
      <c r="S126" s="289"/>
      <c r="T126" s="288"/>
      <c r="U126" s="288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  <c r="BF126" s="46"/>
      <c r="BG126" s="46"/>
      <c r="BH126" s="46"/>
      <c r="BI126" s="46"/>
      <c r="BJ126" s="46"/>
      <c r="BK126" s="46"/>
      <c r="BL126" s="46"/>
      <c r="BM126" s="46"/>
      <c r="BN126" s="46"/>
      <c r="BO126" s="46"/>
      <c r="BP126" s="46"/>
      <c r="BQ126" s="46"/>
    </row>
    <row r="127" spans="1:69">
      <c r="A127" s="285"/>
      <c r="B127" s="46"/>
      <c r="C127" s="240"/>
      <c r="D127" s="240"/>
      <c r="E127" s="46"/>
      <c r="F127" s="286"/>
      <c r="G127" s="46"/>
      <c r="H127" s="46"/>
      <c r="I127" s="46"/>
      <c r="J127" s="46"/>
      <c r="K127" s="46"/>
      <c r="L127" s="46"/>
      <c r="M127" s="46"/>
      <c r="N127" s="46"/>
      <c r="O127" s="46"/>
      <c r="P127" s="287"/>
      <c r="Q127" s="288"/>
      <c r="R127" s="46"/>
      <c r="S127" s="289"/>
      <c r="T127" s="288"/>
      <c r="U127" s="288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  <c r="BF127" s="46"/>
      <c r="BG127" s="46"/>
      <c r="BH127" s="46"/>
      <c r="BI127" s="46"/>
      <c r="BJ127" s="46"/>
      <c r="BK127" s="46"/>
      <c r="BL127" s="46"/>
      <c r="BM127" s="46"/>
      <c r="BN127" s="46"/>
      <c r="BO127" s="46"/>
      <c r="BP127" s="46"/>
      <c r="BQ127" s="46"/>
    </row>
    <row r="128" spans="1:69">
      <c r="A128" s="285"/>
      <c r="B128" s="46"/>
      <c r="C128" s="240"/>
      <c r="D128" s="240"/>
      <c r="E128" s="46"/>
      <c r="F128" s="286"/>
      <c r="G128" s="46"/>
      <c r="H128" s="46"/>
      <c r="I128" s="46"/>
      <c r="J128" s="46"/>
      <c r="K128" s="46"/>
      <c r="L128" s="46"/>
      <c r="M128" s="46"/>
      <c r="N128" s="46"/>
      <c r="O128" s="46"/>
      <c r="P128" s="287"/>
      <c r="Q128" s="288"/>
      <c r="R128" s="46"/>
      <c r="S128" s="289"/>
      <c r="T128" s="288"/>
      <c r="U128" s="288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  <c r="BF128" s="46"/>
      <c r="BG128" s="46"/>
      <c r="BH128" s="46"/>
      <c r="BI128" s="46"/>
      <c r="BJ128" s="46"/>
      <c r="BK128" s="46"/>
      <c r="BL128" s="46"/>
      <c r="BM128" s="46"/>
      <c r="BN128" s="46"/>
      <c r="BO128" s="46"/>
      <c r="BP128" s="46"/>
      <c r="BQ128" s="46"/>
    </row>
    <row r="129" spans="1:69">
      <c r="A129" s="285"/>
      <c r="B129" s="46"/>
      <c r="C129" s="240"/>
      <c r="D129" s="240"/>
      <c r="E129" s="46"/>
      <c r="F129" s="286"/>
      <c r="G129" s="46"/>
      <c r="H129" s="46"/>
      <c r="I129" s="46"/>
      <c r="J129" s="46"/>
      <c r="K129" s="46"/>
      <c r="L129" s="46"/>
      <c r="M129" s="46"/>
      <c r="N129" s="46"/>
      <c r="O129" s="46"/>
      <c r="P129" s="287"/>
      <c r="Q129" s="288"/>
      <c r="R129" s="46"/>
      <c r="S129" s="289"/>
      <c r="T129" s="288"/>
      <c r="U129" s="288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  <c r="BF129" s="46"/>
      <c r="BG129" s="46"/>
      <c r="BH129" s="46"/>
      <c r="BI129" s="46"/>
      <c r="BJ129" s="46"/>
      <c r="BK129" s="46"/>
      <c r="BL129" s="46"/>
      <c r="BM129" s="46"/>
      <c r="BN129" s="46"/>
      <c r="BO129" s="46"/>
      <c r="BP129" s="46"/>
      <c r="BQ129" s="46"/>
    </row>
    <row r="130" spans="1:69">
      <c r="A130" s="285"/>
      <c r="B130" s="46"/>
      <c r="C130" s="240"/>
      <c r="D130" s="240"/>
      <c r="E130" s="46"/>
      <c r="F130" s="286"/>
      <c r="G130" s="46"/>
      <c r="H130" s="46"/>
      <c r="I130" s="46"/>
      <c r="J130" s="46"/>
      <c r="K130" s="46"/>
      <c r="L130" s="46"/>
      <c r="M130" s="46"/>
      <c r="N130" s="46"/>
      <c r="O130" s="46"/>
      <c r="P130" s="287"/>
      <c r="Q130" s="288"/>
      <c r="R130" s="46"/>
      <c r="S130" s="289"/>
      <c r="T130" s="288"/>
      <c r="U130" s="288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  <c r="BF130" s="46"/>
      <c r="BG130" s="46"/>
      <c r="BH130" s="46"/>
      <c r="BI130" s="46"/>
      <c r="BJ130" s="46"/>
      <c r="BK130" s="46"/>
      <c r="BL130" s="46"/>
      <c r="BM130" s="46"/>
      <c r="BN130" s="46"/>
      <c r="BO130" s="46"/>
      <c r="BP130" s="46"/>
      <c r="BQ130" s="46"/>
    </row>
    <row r="131" spans="1:69">
      <c r="A131" s="285"/>
      <c r="B131" s="46"/>
      <c r="C131" s="240"/>
      <c r="D131" s="240"/>
      <c r="E131" s="46"/>
      <c r="F131" s="286"/>
      <c r="G131" s="46"/>
      <c r="H131" s="46"/>
      <c r="I131" s="46"/>
      <c r="J131" s="46"/>
      <c r="K131" s="46"/>
      <c r="L131" s="46"/>
      <c r="M131" s="46"/>
      <c r="N131" s="46"/>
      <c r="O131" s="46"/>
      <c r="P131" s="287"/>
      <c r="Q131" s="288"/>
      <c r="R131" s="46"/>
      <c r="S131" s="289"/>
      <c r="T131" s="288"/>
      <c r="U131" s="288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  <c r="BF131" s="46"/>
      <c r="BG131" s="46"/>
      <c r="BH131" s="46"/>
      <c r="BI131" s="46"/>
      <c r="BJ131" s="46"/>
      <c r="BK131" s="46"/>
      <c r="BL131" s="46"/>
      <c r="BM131" s="46"/>
      <c r="BN131" s="46"/>
      <c r="BO131" s="46"/>
      <c r="BP131" s="46"/>
      <c r="BQ131" s="46"/>
    </row>
    <row r="132" spans="1:69">
      <c r="A132" s="285"/>
      <c r="B132" s="46"/>
      <c r="C132" s="240"/>
      <c r="D132" s="240"/>
      <c r="E132" s="46"/>
      <c r="F132" s="286"/>
      <c r="G132" s="46"/>
      <c r="H132" s="46"/>
      <c r="I132" s="46"/>
      <c r="J132" s="46"/>
      <c r="K132" s="46"/>
      <c r="L132" s="46"/>
      <c r="M132" s="46"/>
      <c r="N132" s="46"/>
      <c r="O132" s="46"/>
      <c r="P132" s="287"/>
      <c r="Q132" s="288"/>
      <c r="R132" s="46"/>
      <c r="S132" s="289"/>
      <c r="T132" s="288"/>
      <c r="U132" s="288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  <c r="BF132" s="46"/>
      <c r="BG132" s="46"/>
      <c r="BH132" s="46"/>
      <c r="BI132" s="46"/>
      <c r="BJ132" s="46"/>
      <c r="BK132" s="46"/>
      <c r="BL132" s="46"/>
      <c r="BM132" s="46"/>
      <c r="BN132" s="46"/>
      <c r="BO132" s="46"/>
      <c r="BP132" s="46"/>
      <c r="BQ132" s="46"/>
    </row>
    <row r="133" spans="1:69">
      <c r="A133" s="285"/>
      <c r="B133" s="46"/>
      <c r="C133" s="240"/>
      <c r="D133" s="240"/>
      <c r="E133" s="46"/>
      <c r="F133" s="286"/>
      <c r="G133" s="46"/>
      <c r="H133" s="46"/>
      <c r="I133" s="46"/>
      <c r="J133" s="46"/>
      <c r="K133" s="46"/>
      <c r="L133" s="46"/>
      <c r="M133" s="46"/>
      <c r="N133" s="46"/>
      <c r="O133" s="46"/>
      <c r="P133" s="287"/>
      <c r="Q133" s="288"/>
      <c r="R133" s="46"/>
      <c r="S133" s="289"/>
      <c r="T133" s="288"/>
      <c r="U133" s="288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  <c r="BF133" s="46"/>
      <c r="BG133" s="46"/>
      <c r="BH133" s="46"/>
      <c r="BI133" s="46"/>
      <c r="BJ133" s="46"/>
      <c r="BK133" s="46"/>
      <c r="BL133" s="46"/>
      <c r="BM133" s="46"/>
      <c r="BN133" s="46"/>
      <c r="BO133" s="46"/>
      <c r="BP133" s="46"/>
      <c r="BQ133" s="46"/>
    </row>
    <row r="134" spans="1:69">
      <c r="A134" s="285"/>
      <c r="B134" s="46"/>
      <c r="C134" s="240"/>
      <c r="D134" s="240"/>
      <c r="E134" s="46"/>
      <c r="F134" s="286"/>
      <c r="G134" s="46"/>
      <c r="H134" s="46"/>
      <c r="I134" s="46"/>
      <c r="J134" s="46"/>
      <c r="K134" s="46"/>
      <c r="L134" s="46"/>
      <c r="M134" s="46"/>
      <c r="N134" s="46"/>
      <c r="O134" s="46"/>
      <c r="P134" s="287"/>
      <c r="Q134" s="288"/>
      <c r="R134" s="46"/>
      <c r="S134" s="289"/>
      <c r="T134" s="288"/>
      <c r="U134" s="288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  <c r="BF134" s="46"/>
      <c r="BG134" s="46"/>
      <c r="BH134" s="46"/>
      <c r="BI134" s="46"/>
      <c r="BJ134" s="46"/>
      <c r="BK134" s="46"/>
      <c r="BL134" s="46"/>
      <c r="BM134" s="46"/>
      <c r="BN134" s="46"/>
      <c r="BO134" s="46"/>
      <c r="BP134" s="46"/>
      <c r="BQ134" s="46"/>
    </row>
    <row r="135" spans="1:69">
      <c r="A135" s="285"/>
      <c r="B135" s="46"/>
      <c r="C135" s="240"/>
      <c r="D135" s="240"/>
      <c r="E135" s="46"/>
      <c r="F135" s="286"/>
      <c r="G135" s="46"/>
      <c r="H135" s="46"/>
      <c r="I135" s="46"/>
      <c r="J135" s="46"/>
      <c r="K135" s="46"/>
      <c r="L135" s="46"/>
      <c r="M135" s="46"/>
      <c r="N135" s="46"/>
      <c r="O135" s="46"/>
      <c r="P135" s="287"/>
      <c r="Q135" s="288"/>
      <c r="R135" s="46"/>
      <c r="S135" s="289"/>
      <c r="T135" s="288"/>
      <c r="U135" s="288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  <c r="BF135" s="46"/>
      <c r="BG135" s="46"/>
      <c r="BH135" s="46"/>
      <c r="BI135" s="46"/>
      <c r="BJ135" s="46"/>
      <c r="BK135" s="46"/>
      <c r="BL135" s="46"/>
      <c r="BM135" s="46"/>
      <c r="BN135" s="46"/>
      <c r="BO135" s="46"/>
      <c r="BP135" s="46"/>
      <c r="BQ135" s="46"/>
    </row>
    <row r="136" spans="1:69">
      <c r="A136" s="285"/>
      <c r="B136" s="46"/>
      <c r="C136" s="240"/>
      <c r="D136" s="240"/>
      <c r="E136" s="46"/>
      <c r="F136" s="286"/>
      <c r="G136" s="46"/>
      <c r="H136" s="46"/>
      <c r="I136" s="46"/>
      <c r="J136" s="46"/>
      <c r="K136" s="46"/>
      <c r="L136" s="46"/>
      <c r="M136" s="46"/>
      <c r="N136" s="46"/>
      <c r="O136" s="46"/>
      <c r="P136" s="287"/>
      <c r="Q136" s="288"/>
      <c r="R136" s="46"/>
      <c r="S136" s="289"/>
      <c r="T136" s="288"/>
      <c r="U136" s="288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  <c r="BF136" s="46"/>
      <c r="BG136" s="46"/>
      <c r="BH136" s="46"/>
      <c r="BI136" s="46"/>
      <c r="BJ136" s="46"/>
      <c r="BK136" s="46"/>
      <c r="BL136" s="46"/>
      <c r="BM136" s="46"/>
      <c r="BN136" s="46"/>
      <c r="BO136" s="46"/>
      <c r="BP136" s="46"/>
      <c r="BQ136" s="46"/>
    </row>
    <row r="137" spans="1:69">
      <c r="A137" s="285"/>
      <c r="B137" s="46"/>
      <c r="C137" s="240"/>
      <c r="D137" s="240"/>
      <c r="E137" s="46"/>
      <c r="F137" s="286"/>
      <c r="G137" s="46"/>
      <c r="H137" s="46"/>
      <c r="I137" s="46"/>
      <c r="J137" s="46"/>
      <c r="K137" s="46"/>
      <c r="L137" s="46"/>
      <c r="M137" s="46"/>
      <c r="N137" s="46"/>
      <c r="O137" s="46"/>
      <c r="P137" s="287"/>
      <c r="Q137" s="288"/>
      <c r="R137" s="46"/>
      <c r="S137" s="289"/>
      <c r="T137" s="288"/>
      <c r="U137" s="288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  <c r="BF137" s="46"/>
      <c r="BG137" s="46"/>
      <c r="BH137" s="46"/>
      <c r="BI137" s="46"/>
      <c r="BJ137" s="46"/>
      <c r="BK137" s="46"/>
      <c r="BL137" s="46"/>
      <c r="BM137" s="46"/>
      <c r="BN137" s="46"/>
      <c r="BO137" s="46"/>
      <c r="BP137" s="46"/>
      <c r="BQ137" s="46"/>
    </row>
    <row r="138" spans="1:69">
      <c r="A138" s="285"/>
      <c r="B138" s="46"/>
      <c r="C138" s="240"/>
      <c r="D138" s="240"/>
      <c r="E138" s="46"/>
      <c r="F138" s="286"/>
      <c r="G138" s="46"/>
      <c r="H138" s="46"/>
      <c r="I138" s="46"/>
      <c r="J138" s="46"/>
      <c r="K138" s="46"/>
      <c r="L138" s="46"/>
      <c r="M138" s="46"/>
      <c r="N138" s="46"/>
      <c r="O138" s="46"/>
      <c r="P138" s="287"/>
      <c r="Q138" s="288"/>
      <c r="R138" s="46"/>
      <c r="S138" s="289"/>
      <c r="T138" s="288"/>
      <c r="U138" s="288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  <c r="BF138" s="46"/>
      <c r="BG138" s="46"/>
      <c r="BH138" s="46"/>
      <c r="BI138" s="46"/>
      <c r="BJ138" s="46"/>
      <c r="BK138" s="46"/>
      <c r="BL138" s="46"/>
      <c r="BM138" s="46"/>
      <c r="BN138" s="46"/>
      <c r="BO138" s="46"/>
      <c r="BP138" s="46"/>
      <c r="BQ138" s="46"/>
    </row>
    <row r="139" spans="1:69">
      <c r="A139" s="285"/>
      <c r="B139" s="46"/>
      <c r="C139" s="240"/>
      <c r="D139" s="240"/>
      <c r="E139" s="46"/>
      <c r="F139" s="286"/>
      <c r="G139" s="46"/>
      <c r="H139" s="46"/>
      <c r="I139" s="46"/>
      <c r="J139" s="46"/>
      <c r="K139" s="46"/>
      <c r="L139" s="46"/>
      <c r="M139" s="46"/>
      <c r="N139" s="46"/>
      <c r="O139" s="46"/>
      <c r="P139" s="287"/>
      <c r="Q139" s="288"/>
      <c r="R139" s="46"/>
      <c r="S139" s="289"/>
      <c r="T139" s="288"/>
      <c r="U139" s="288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  <c r="BF139" s="46"/>
      <c r="BG139" s="46"/>
      <c r="BH139" s="46"/>
      <c r="BI139" s="46"/>
      <c r="BJ139" s="46"/>
      <c r="BK139" s="46"/>
      <c r="BL139" s="46"/>
      <c r="BM139" s="46"/>
      <c r="BN139" s="46"/>
      <c r="BO139" s="46"/>
      <c r="BP139" s="46"/>
      <c r="BQ139" s="46"/>
    </row>
    <row r="140" spans="1:69">
      <c r="A140" s="285"/>
      <c r="B140" s="46"/>
      <c r="C140" s="240"/>
      <c r="D140" s="240"/>
      <c r="E140" s="46"/>
      <c r="F140" s="286"/>
      <c r="G140" s="46"/>
      <c r="H140" s="46"/>
      <c r="I140" s="46"/>
      <c r="J140" s="46"/>
      <c r="K140" s="46"/>
      <c r="L140" s="46"/>
      <c r="M140" s="46"/>
      <c r="N140" s="46"/>
      <c r="O140" s="46"/>
      <c r="P140" s="287"/>
      <c r="Q140" s="288"/>
      <c r="R140" s="46"/>
      <c r="S140" s="289"/>
      <c r="T140" s="288"/>
      <c r="U140" s="288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  <c r="BF140" s="46"/>
      <c r="BG140" s="46"/>
      <c r="BH140" s="46"/>
      <c r="BI140" s="46"/>
      <c r="BJ140" s="46"/>
      <c r="BK140" s="46"/>
      <c r="BL140" s="46"/>
      <c r="BM140" s="46"/>
      <c r="BN140" s="46"/>
      <c r="BO140" s="46"/>
      <c r="BP140" s="46"/>
      <c r="BQ140" s="46"/>
    </row>
    <row r="141" spans="1:69">
      <c r="A141" s="285"/>
      <c r="B141" s="46"/>
      <c r="C141" s="240"/>
      <c r="D141" s="240"/>
      <c r="E141" s="46"/>
      <c r="F141" s="286"/>
      <c r="G141" s="46"/>
      <c r="H141" s="46"/>
      <c r="I141" s="46"/>
      <c r="J141" s="46"/>
      <c r="K141" s="46"/>
      <c r="L141" s="46"/>
      <c r="M141" s="46"/>
      <c r="N141" s="46"/>
      <c r="O141" s="46"/>
      <c r="P141" s="287"/>
      <c r="Q141" s="288"/>
      <c r="R141" s="46"/>
      <c r="S141" s="289"/>
      <c r="T141" s="288"/>
      <c r="U141" s="288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  <c r="BF141" s="46"/>
      <c r="BG141" s="46"/>
      <c r="BH141" s="46"/>
      <c r="BI141" s="46"/>
      <c r="BJ141" s="46"/>
      <c r="BK141" s="46"/>
      <c r="BL141" s="46"/>
      <c r="BM141" s="46"/>
      <c r="BN141" s="46"/>
      <c r="BO141" s="46"/>
      <c r="BP141" s="46"/>
      <c r="BQ141" s="46"/>
    </row>
    <row r="142" spans="1:69">
      <c r="A142" s="285"/>
      <c r="B142" s="46"/>
      <c r="C142" s="240"/>
      <c r="D142" s="240"/>
      <c r="E142" s="46"/>
      <c r="F142" s="286"/>
      <c r="G142" s="46"/>
      <c r="H142" s="46"/>
      <c r="I142" s="46"/>
      <c r="J142" s="46"/>
      <c r="K142" s="46"/>
      <c r="L142" s="46"/>
      <c r="M142" s="46"/>
      <c r="N142" s="46"/>
      <c r="O142" s="46"/>
      <c r="P142" s="287"/>
      <c r="Q142" s="288"/>
      <c r="R142" s="46"/>
      <c r="S142" s="289"/>
      <c r="T142" s="288"/>
      <c r="U142" s="288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  <c r="BF142" s="46"/>
      <c r="BG142" s="46"/>
      <c r="BH142" s="46"/>
      <c r="BI142" s="46"/>
      <c r="BJ142" s="46"/>
      <c r="BK142" s="46"/>
      <c r="BL142" s="46"/>
      <c r="BM142" s="46"/>
      <c r="BN142" s="46"/>
      <c r="BO142" s="46"/>
      <c r="BP142" s="46"/>
      <c r="BQ142" s="46"/>
    </row>
    <row r="143" spans="1:69">
      <c r="A143" s="285"/>
      <c r="B143" s="46"/>
      <c r="C143" s="240"/>
      <c r="D143" s="240"/>
      <c r="E143" s="46"/>
      <c r="F143" s="286"/>
      <c r="G143" s="46"/>
      <c r="H143" s="46"/>
      <c r="I143" s="46"/>
      <c r="J143" s="46"/>
      <c r="K143" s="46"/>
      <c r="L143" s="46"/>
      <c r="M143" s="46"/>
      <c r="N143" s="46"/>
      <c r="O143" s="46"/>
      <c r="P143" s="287"/>
      <c r="Q143" s="288"/>
      <c r="R143" s="46"/>
      <c r="S143" s="289"/>
      <c r="T143" s="288"/>
      <c r="U143" s="288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  <c r="BF143" s="46"/>
      <c r="BG143" s="46"/>
      <c r="BH143" s="46"/>
      <c r="BI143" s="46"/>
      <c r="BJ143" s="46"/>
      <c r="BK143" s="46"/>
      <c r="BL143" s="46"/>
      <c r="BM143" s="46"/>
      <c r="BN143" s="46"/>
      <c r="BO143" s="46"/>
      <c r="BP143" s="46"/>
      <c r="BQ143" s="46"/>
    </row>
    <row r="144" spans="1:69">
      <c r="A144" s="285"/>
      <c r="B144" s="46"/>
      <c r="C144" s="240"/>
      <c r="D144" s="240"/>
      <c r="E144" s="46"/>
      <c r="F144" s="286"/>
      <c r="G144" s="46"/>
      <c r="H144" s="46"/>
      <c r="I144" s="46"/>
      <c r="J144" s="46"/>
      <c r="K144" s="46"/>
      <c r="L144" s="46"/>
      <c r="M144" s="46"/>
      <c r="N144" s="46"/>
      <c r="O144" s="46"/>
      <c r="P144" s="287"/>
      <c r="Q144" s="288"/>
      <c r="R144" s="46"/>
      <c r="S144" s="289"/>
      <c r="T144" s="288"/>
      <c r="U144" s="288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  <c r="BF144" s="46"/>
      <c r="BG144" s="46"/>
      <c r="BH144" s="46"/>
      <c r="BI144" s="46"/>
      <c r="BJ144" s="46"/>
      <c r="BK144" s="46"/>
      <c r="BL144" s="46"/>
      <c r="BM144" s="46"/>
      <c r="BN144" s="46"/>
      <c r="BO144" s="46"/>
      <c r="BP144" s="46"/>
      <c r="BQ144" s="46"/>
    </row>
    <row r="145" spans="1:69">
      <c r="A145" s="285"/>
      <c r="B145" s="46"/>
      <c r="C145" s="240"/>
      <c r="D145" s="240"/>
      <c r="E145" s="46"/>
      <c r="F145" s="286"/>
      <c r="G145" s="46"/>
      <c r="H145" s="46"/>
      <c r="I145" s="46"/>
      <c r="J145" s="46"/>
      <c r="K145" s="46"/>
      <c r="L145" s="46"/>
      <c r="M145" s="46"/>
      <c r="N145" s="46"/>
      <c r="O145" s="46"/>
      <c r="P145" s="287"/>
      <c r="Q145" s="288"/>
      <c r="R145" s="46"/>
      <c r="S145" s="289"/>
      <c r="T145" s="288"/>
      <c r="U145" s="288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  <c r="BF145" s="46"/>
      <c r="BG145" s="46"/>
      <c r="BH145" s="46"/>
      <c r="BI145" s="46"/>
      <c r="BJ145" s="46"/>
      <c r="BK145" s="46"/>
      <c r="BL145" s="46"/>
      <c r="BM145" s="46"/>
      <c r="BN145" s="46"/>
      <c r="BO145" s="46"/>
      <c r="BP145" s="46"/>
      <c r="BQ145" s="46"/>
    </row>
    <row r="146" spans="1:69">
      <c r="A146" s="285"/>
      <c r="B146" s="46"/>
      <c r="C146" s="240"/>
      <c r="D146" s="240"/>
      <c r="E146" s="46"/>
      <c r="F146" s="286"/>
      <c r="G146" s="46"/>
      <c r="H146" s="46"/>
      <c r="I146" s="46"/>
      <c r="J146" s="46"/>
      <c r="K146" s="46"/>
      <c r="L146" s="46"/>
      <c r="M146" s="46"/>
      <c r="N146" s="46"/>
      <c r="O146" s="46"/>
      <c r="P146" s="287"/>
      <c r="Q146" s="288"/>
      <c r="R146" s="46"/>
      <c r="S146" s="289"/>
      <c r="T146" s="288"/>
      <c r="U146" s="288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  <c r="BF146" s="46"/>
      <c r="BG146" s="46"/>
      <c r="BH146" s="46"/>
      <c r="BI146" s="46"/>
      <c r="BJ146" s="46"/>
      <c r="BK146" s="46"/>
      <c r="BL146" s="46"/>
      <c r="BM146" s="46"/>
      <c r="BN146" s="46"/>
      <c r="BO146" s="46"/>
      <c r="BP146" s="46"/>
      <c r="BQ146" s="46"/>
    </row>
    <row r="147" spans="1:69">
      <c r="A147" s="285"/>
      <c r="B147" s="46"/>
      <c r="C147" s="240"/>
      <c r="D147" s="240"/>
      <c r="E147" s="46"/>
      <c r="F147" s="286"/>
      <c r="G147" s="46"/>
      <c r="H147" s="46"/>
      <c r="I147" s="46"/>
      <c r="J147" s="46"/>
      <c r="K147" s="46"/>
      <c r="L147" s="46"/>
      <c r="M147" s="46"/>
      <c r="N147" s="46"/>
      <c r="O147" s="46"/>
      <c r="P147" s="287"/>
      <c r="Q147" s="288"/>
      <c r="R147" s="46"/>
      <c r="S147" s="289"/>
      <c r="T147" s="288"/>
      <c r="U147" s="288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  <c r="BF147" s="46"/>
      <c r="BG147" s="46"/>
      <c r="BH147" s="46"/>
      <c r="BI147" s="46"/>
      <c r="BJ147" s="46"/>
      <c r="BK147" s="46"/>
      <c r="BL147" s="46"/>
      <c r="BM147" s="46"/>
      <c r="BN147" s="46"/>
      <c r="BO147" s="46"/>
      <c r="BP147" s="46"/>
      <c r="BQ147" s="46"/>
    </row>
    <row r="148" spans="1:69">
      <c r="A148" s="285"/>
      <c r="B148" s="46"/>
      <c r="C148" s="240"/>
      <c r="D148" s="240"/>
      <c r="E148" s="46"/>
      <c r="F148" s="286"/>
      <c r="G148" s="46"/>
      <c r="H148" s="46"/>
      <c r="I148" s="46"/>
      <c r="J148" s="46"/>
      <c r="K148" s="46"/>
      <c r="L148" s="46"/>
      <c r="M148" s="46"/>
      <c r="N148" s="46"/>
      <c r="O148" s="46"/>
      <c r="P148" s="287"/>
      <c r="Q148" s="288"/>
      <c r="R148" s="46"/>
      <c r="S148" s="289"/>
      <c r="T148" s="288"/>
      <c r="U148" s="288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  <c r="BF148" s="46"/>
      <c r="BG148" s="46"/>
      <c r="BH148" s="46"/>
      <c r="BI148" s="46"/>
      <c r="BJ148" s="46"/>
      <c r="BK148" s="46"/>
      <c r="BL148" s="46"/>
      <c r="BM148" s="46"/>
      <c r="BN148" s="46"/>
      <c r="BO148" s="46"/>
      <c r="BP148" s="46"/>
      <c r="BQ148" s="46"/>
    </row>
    <row r="149" spans="1:69">
      <c r="A149" s="285"/>
      <c r="B149" s="46"/>
      <c r="C149" s="240"/>
      <c r="D149" s="240"/>
      <c r="E149" s="46"/>
      <c r="F149" s="286"/>
      <c r="G149" s="46"/>
      <c r="H149" s="46"/>
      <c r="I149" s="46"/>
      <c r="J149" s="46"/>
      <c r="K149" s="46"/>
      <c r="L149" s="46"/>
      <c r="M149" s="46"/>
      <c r="N149" s="46"/>
      <c r="O149" s="46"/>
      <c r="P149" s="287"/>
      <c r="Q149" s="288"/>
      <c r="R149" s="46"/>
      <c r="S149" s="289"/>
      <c r="T149" s="288"/>
      <c r="U149" s="288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  <c r="BF149" s="46"/>
      <c r="BG149" s="46"/>
      <c r="BH149" s="46"/>
      <c r="BI149" s="46"/>
      <c r="BJ149" s="46"/>
      <c r="BK149" s="46"/>
      <c r="BL149" s="46"/>
      <c r="BM149" s="46"/>
      <c r="BN149" s="46"/>
      <c r="BO149" s="46"/>
      <c r="BP149" s="46"/>
      <c r="BQ149" s="46"/>
    </row>
    <row r="150" spans="1:69">
      <c r="A150" s="285"/>
      <c r="B150" s="46"/>
      <c r="C150" s="240"/>
      <c r="D150" s="240"/>
      <c r="E150" s="46"/>
      <c r="F150" s="286"/>
      <c r="G150" s="46"/>
      <c r="H150" s="46"/>
      <c r="I150" s="46"/>
      <c r="J150" s="46"/>
      <c r="K150" s="46"/>
      <c r="L150" s="46"/>
      <c r="M150" s="46"/>
      <c r="N150" s="46"/>
      <c r="O150" s="46"/>
      <c r="P150" s="287"/>
      <c r="Q150" s="288"/>
      <c r="R150" s="46"/>
      <c r="S150" s="289"/>
      <c r="T150" s="288"/>
      <c r="U150" s="288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  <c r="BF150" s="46"/>
      <c r="BG150" s="46"/>
      <c r="BH150" s="46"/>
      <c r="BI150" s="46"/>
      <c r="BJ150" s="46"/>
      <c r="BK150" s="46"/>
      <c r="BL150" s="46"/>
      <c r="BM150" s="46"/>
      <c r="BN150" s="46"/>
      <c r="BO150" s="46"/>
      <c r="BP150" s="46"/>
      <c r="BQ150" s="46"/>
    </row>
    <row r="151" spans="1:69">
      <c r="A151" s="285"/>
      <c r="B151" s="46"/>
      <c r="C151" s="240"/>
      <c r="D151" s="240"/>
      <c r="E151" s="46"/>
      <c r="F151" s="286"/>
      <c r="G151" s="46"/>
      <c r="H151" s="46"/>
      <c r="I151" s="46"/>
      <c r="J151" s="46"/>
      <c r="K151" s="46"/>
      <c r="L151" s="46"/>
      <c r="M151" s="46"/>
      <c r="N151" s="46"/>
      <c r="O151" s="46"/>
      <c r="P151" s="287"/>
      <c r="Q151" s="288"/>
      <c r="R151" s="46"/>
      <c r="S151" s="289"/>
      <c r="T151" s="288"/>
      <c r="U151" s="288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  <c r="BF151" s="46"/>
      <c r="BG151" s="46"/>
      <c r="BH151" s="46"/>
      <c r="BI151" s="46"/>
      <c r="BJ151" s="46"/>
      <c r="BK151" s="46"/>
      <c r="BL151" s="46"/>
      <c r="BM151" s="46"/>
      <c r="BN151" s="46"/>
      <c r="BO151" s="46"/>
      <c r="BP151" s="46"/>
      <c r="BQ151" s="46"/>
    </row>
    <row r="152" spans="1:69">
      <c r="A152" s="285"/>
      <c r="B152" s="46"/>
      <c r="C152" s="240"/>
      <c r="D152" s="240"/>
      <c r="E152" s="46"/>
      <c r="F152" s="286"/>
      <c r="G152" s="46"/>
      <c r="H152" s="46"/>
      <c r="I152" s="46"/>
      <c r="J152" s="46"/>
      <c r="K152" s="46"/>
      <c r="L152" s="46"/>
      <c r="M152" s="46"/>
      <c r="N152" s="46"/>
      <c r="O152" s="46"/>
      <c r="P152" s="287"/>
      <c r="Q152" s="288"/>
      <c r="R152" s="46"/>
      <c r="S152" s="289"/>
      <c r="T152" s="288"/>
      <c r="U152" s="288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  <c r="BF152" s="46"/>
      <c r="BG152" s="46"/>
      <c r="BH152" s="46"/>
      <c r="BI152" s="46"/>
      <c r="BJ152" s="46"/>
      <c r="BK152" s="46"/>
      <c r="BL152" s="46"/>
      <c r="BM152" s="46"/>
      <c r="BN152" s="46"/>
      <c r="BO152" s="46"/>
      <c r="BP152" s="46"/>
      <c r="BQ152" s="46"/>
    </row>
    <row r="153" spans="1:69">
      <c r="A153" s="285"/>
      <c r="B153" s="46"/>
      <c r="C153" s="240"/>
      <c r="D153" s="240"/>
      <c r="E153" s="46"/>
      <c r="F153" s="286"/>
      <c r="G153" s="46"/>
      <c r="H153" s="46"/>
      <c r="I153" s="46"/>
      <c r="J153" s="46"/>
      <c r="K153" s="46"/>
      <c r="L153" s="46"/>
      <c r="M153" s="46"/>
      <c r="N153" s="46"/>
      <c r="O153" s="46"/>
      <c r="P153" s="287"/>
      <c r="Q153" s="288"/>
      <c r="R153" s="46"/>
      <c r="S153" s="289"/>
      <c r="T153" s="288"/>
      <c r="U153" s="288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  <c r="BF153" s="46"/>
      <c r="BG153" s="46"/>
      <c r="BH153" s="46"/>
      <c r="BI153" s="46"/>
      <c r="BJ153" s="46"/>
      <c r="BK153" s="46"/>
      <c r="BL153" s="46"/>
      <c r="BM153" s="46"/>
      <c r="BN153" s="46"/>
      <c r="BO153" s="46"/>
      <c r="BP153" s="46"/>
      <c r="BQ153" s="46"/>
    </row>
    <row r="154" spans="1:69">
      <c r="A154" s="285"/>
      <c r="B154" s="46"/>
      <c r="C154" s="240"/>
      <c r="D154" s="240"/>
      <c r="E154" s="46"/>
      <c r="F154" s="286"/>
      <c r="G154" s="46"/>
      <c r="H154" s="46"/>
      <c r="I154" s="46"/>
      <c r="J154" s="46"/>
      <c r="K154" s="46"/>
      <c r="L154" s="46"/>
      <c r="M154" s="46"/>
      <c r="N154" s="46"/>
      <c r="O154" s="46"/>
      <c r="P154" s="287"/>
      <c r="Q154" s="288"/>
      <c r="R154" s="46"/>
      <c r="S154" s="289"/>
      <c r="T154" s="288"/>
      <c r="U154" s="288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  <c r="BF154" s="46"/>
      <c r="BG154" s="46"/>
      <c r="BH154" s="46"/>
      <c r="BI154" s="46"/>
      <c r="BJ154" s="46"/>
      <c r="BK154" s="46"/>
      <c r="BL154" s="46"/>
      <c r="BM154" s="46"/>
      <c r="BN154" s="46"/>
      <c r="BO154" s="46"/>
      <c r="BP154" s="46"/>
      <c r="BQ154" s="46"/>
    </row>
    <row r="155" spans="1:69">
      <c r="A155" s="285"/>
      <c r="B155" s="46"/>
      <c r="C155" s="240"/>
      <c r="D155" s="240"/>
      <c r="E155" s="46"/>
      <c r="F155" s="286"/>
      <c r="G155" s="46"/>
      <c r="H155" s="46"/>
      <c r="I155" s="46"/>
      <c r="J155" s="46"/>
      <c r="K155" s="46"/>
      <c r="L155" s="46"/>
      <c r="M155" s="46"/>
      <c r="N155" s="46"/>
      <c r="O155" s="46"/>
      <c r="P155" s="287"/>
      <c r="Q155" s="288"/>
      <c r="R155" s="46"/>
      <c r="S155" s="289"/>
      <c r="T155" s="288"/>
      <c r="U155" s="288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  <c r="BF155" s="46"/>
      <c r="BG155" s="46"/>
      <c r="BH155" s="46"/>
      <c r="BI155" s="46"/>
      <c r="BJ155" s="46"/>
      <c r="BK155" s="46"/>
      <c r="BL155" s="46"/>
      <c r="BM155" s="46"/>
      <c r="BN155" s="46"/>
      <c r="BO155" s="46"/>
      <c r="BP155" s="46"/>
      <c r="BQ155" s="46"/>
    </row>
    <row r="156" spans="1:69">
      <c r="A156" s="285"/>
      <c r="B156" s="46"/>
      <c r="C156" s="240"/>
      <c r="D156" s="240"/>
      <c r="E156" s="46"/>
      <c r="F156" s="286"/>
      <c r="G156" s="46"/>
      <c r="H156" s="46"/>
      <c r="I156" s="46"/>
      <c r="J156" s="46"/>
      <c r="K156" s="46"/>
      <c r="L156" s="46"/>
      <c r="M156" s="46"/>
      <c r="N156" s="46"/>
      <c r="O156" s="46"/>
      <c r="P156" s="287"/>
      <c r="Q156" s="288"/>
      <c r="R156" s="46"/>
      <c r="S156" s="289"/>
      <c r="T156" s="288"/>
      <c r="U156" s="288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  <c r="BF156" s="46"/>
      <c r="BG156" s="46"/>
      <c r="BH156" s="46"/>
      <c r="BI156" s="46"/>
      <c r="BJ156" s="46"/>
      <c r="BK156" s="46"/>
      <c r="BL156" s="46"/>
      <c r="BM156" s="46"/>
      <c r="BN156" s="46"/>
      <c r="BO156" s="46"/>
      <c r="BP156" s="46"/>
      <c r="BQ156" s="46"/>
    </row>
    <row r="157" spans="1:69">
      <c r="A157" s="285"/>
      <c r="B157" s="46"/>
      <c r="C157" s="240"/>
      <c r="D157" s="240"/>
      <c r="E157" s="46"/>
      <c r="F157" s="286"/>
      <c r="G157" s="46"/>
      <c r="H157" s="46"/>
      <c r="I157" s="46"/>
      <c r="J157" s="46"/>
      <c r="K157" s="46"/>
      <c r="L157" s="46"/>
      <c r="M157" s="46"/>
      <c r="N157" s="46"/>
      <c r="O157" s="46"/>
      <c r="P157" s="287"/>
      <c r="Q157" s="288"/>
      <c r="R157" s="46"/>
      <c r="S157" s="289"/>
      <c r="T157" s="288"/>
      <c r="U157" s="288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  <c r="BF157" s="46"/>
      <c r="BG157" s="46"/>
      <c r="BH157" s="46"/>
      <c r="BI157" s="46"/>
      <c r="BJ157" s="46"/>
      <c r="BK157" s="46"/>
      <c r="BL157" s="46"/>
      <c r="BM157" s="46"/>
      <c r="BN157" s="46"/>
      <c r="BO157" s="46"/>
      <c r="BP157" s="46"/>
      <c r="BQ157" s="46"/>
    </row>
    <row r="158" spans="1:69">
      <c r="A158" s="285"/>
      <c r="B158" s="46"/>
      <c r="C158" s="240"/>
      <c r="D158" s="240"/>
      <c r="E158" s="46"/>
      <c r="F158" s="286"/>
      <c r="G158" s="46"/>
      <c r="H158" s="46"/>
      <c r="I158" s="46"/>
      <c r="J158" s="46"/>
      <c r="K158" s="46"/>
      <c r="L158" s="46"/>
      <c r="M158" s="46"/>
      <c r="N158" s="46"/>
      <c r="O158" s="46"/>
      <c r="P158" s="287"/>
      <c r="Q158" s="288"/>
      <c r="R158" s="46"/>
      <c r="S158" s="289"/>
      <c r="T158" s="288"/>
      <c r="U158" s="288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  <c r="BF158" s="46"/>
      <c r="BG158" s="46"/>
      <c r="BH158" s="46"/>
      <c r="BI158" s="46"/>
      <c r="BJ158" s="46"/>
      <c r="BK158" s="46"/>
      <c r="BL158" s="46"/>
      <c r="BM158" s="46"/>
      <c r="BN158" s="46"/>
      <c r="BO158" s="46"/>
      <c r="BP158" s="46"/>
      <c r="BQ158" s="46"/>
    </row>
    <row r="159" spans="1:69">
      <c r="A159" s="285"/>
      <c r="B159" s="46"/>
      <c r="C159" s="240"/>
      <c r="D159" s="240"/>
      <c r="E159" s="46"/>
      <c r="F159" s="286"/>
      <c r="G159" s="46"/>
      <c r="H159" s="46"/>
      <c r="I159" s="46"/>
      <c r="J159" s="46"/>
      <c r="K159" s="46"/>
      <c r="L159" s="46"/>
      <c r="M159" s="46"/>
      <c r="N159" s="46"/>
      <c r="O159" s="46"/>
      <c r="P159" s="287"/>
      <c r="Q159" s="288"/>
      <c r="R159" s="46"/>
      <c r="S159" s="289"/>
      <c r="T159" s="288"/>
      <c r="U159" s="288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  <c r="AL159" s="46"/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  <c r="BF159" s="46"/>
      <c r="BG159" s="46"/>
      <c r="BH159" s="46"/>
      <c r="BI159" s="46"/>
      <c r="BJ159" s="46"/>
      <c r="BK159" s="46"/>
      <c r="BL159" s="46"/>
      <c r="BM159" s="46"/>
      <c r="BN159" s="46"/>
      <c r="BO159" s="46"/>
      <c r="BP159" s="46"/>
      <c r="BQ159" s="46"/>
    </row>
    <row r="160" spans="1:69">
      <c r="A160" s="285"/>
      <c r="B160" s="46"/>
      <c r="C160" s="240"/>
      <c r="D160" s="240"/>
      <c r="E160" s="46"/>
      <c r="F160" s="286"/>
      <c r="G160" s="46"/>
      <c r="H160" s="46"/>
      <c r="I160" s="46"/>
      <c r="J160" s="46"/>
      <c r="K160" s="46"/>
      <c r="L160" s="46"/>
      <c r="M160" s="46"/>
      <c r="N160" s="46"/>
      <c r="O160" s="46"/>
      <c r="P160" s="287"/>
      <c r="Q160" s="288"/>
      <c r="R160" s="46"/>
      <c r="S160" s="289"/>
      <c r="T160" s="288"/>
      <c r="U160" s="288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  <c r="BF160" s="46"/>
      <c r="BG160" s="46"/>
      <c r="BH160" s="46"/>
      <c r="BI160" s="46"/>
      <c r="BJ160" s="46"/>
      <c r="BK160" s="46"/>
      <c r="BL160" s="46"/>
      <c r="BM160" s="46"/>
      <c r="BN160" s="46"/>
      <c r="BO160" s="46"/>
      <c r="BP160" s="46"/>
      <c r="BQ160" s="46"/>
    </row>
    <row r="161" spans="1:69">
      <c r="A161" s="285"/>
      <c r="B161" s="46"/>
      <c r="C161" s="240"/>
      <c r="D161" s="240"/>
      <c r="E161" s="46"/>
      <c r="F161" s="286"/>
      <c r="G161" s="46"/>
      <c r="H161" s="46"/>
      <c r="I161" s="46"/>
      <c r="J161" s="46"/>
      <c r="K161" s="46"/>
      <c r="L161" s="46"/>
      <c r="M161" s="46"/>
      <c r="N161" s="46"/>
      <c r="O161" s="46"/>
      <c r="P161" s="287"/>
      <c r="Q161" s="288"/>
      <c r="R161" s="46"/>
      <c r="S161" s="289"/>
      <c r="T161" s="288"/>
      <c r="U161" s="288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  <c r="BF161" s="46"/>
      <c r="BG161" s="46"/>
      <c r="BH161" s="46"/>
      <c r="BI161" s="46"/>
      <c r="BJ161" s="46"/>
      <c r="BK161" s="46"/>
      <c r="BL161" s="46"/>
      <c r="BM161" s="46"/>
      <c r="BN161" s="46"/>
      <c r="BO161" s="46"/>
      <c r="BP161" s="46"/>
      <c r="BQ161" s="46"/>
    </row>
    <row r="162" spans="1:69">
      <c r="A162" s="285"/>
      <c r="B162" s="46"/>
      <c r="C162" s="240"/>
      <c r="D162" s="240"/>
      <c r="E162" s="46"/>
      <c r="F162" s="286"/>
      <c r="G162" s="46"/>
      <c r="H162" s="46"/>
      <c r="I162" s="46"/>
      <c r="J162" s="46"/>
      <c r="K162" s="46"/>
      <c r="L162" s="46"/>
      <c r="M162" s="46"/>
      <c r="N162" s="46"/>
      <c r="O162" s="46"/>
      <c r="P162" s="287"/>
      <c r="Q162" s="288"/>
      <c r="R162" s="46"/>
      <c r="S162" s="289"/>
      <c r="T162" s="288"/>
      <c r="U162" s="288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  <c r="BF162" s="46"/>
      <c r="BG162" s="46"/>
      <c r="BH162" s="46"/>
      <c r="BI162" s="46"/>
      <c r="BJ162" s="46"/>
      <c r="BK162" s="46"/>
      <c r="BL162" s="46"/>
      <c r="BM162" s="46"/>
      <c r="BN162" s="46"/>
      <c r="BO162" s="46"/>
      <c r="BP162" s="46"/>
      <c r="BQ162" s="46"/>
    </row>
    <row r="163" spans="1:69">
      <c r="A163" s="285"/>
      <c r="B163" s="46"/>
      <c r="C163" s="240"/>
      <c r="D163" s="240"/>
      <c r="E163" s="46"/>
      <c r="F163" s="286"/>
      <c r="G163" s="46"/>
      <c r="H163" s="46"/>
      <c r="I163" s="46"/>
      <c r="J163" s="46"/>
      <c r="K163" s="46"/>
      <c r="L163" s="46"/>
      <c r="M163" s="46"/>
      <c r="N163" s="46"/>
      <c r="O163" s="46"/>
      <c r="P163" s="287"/>
      <c r="Q163" s="288"/>
      <c r="R163" s="46"/>
      <c r="S163" s="289"/>
      <c r="T163" s="288"/>
      <c r="U163" s="288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  <c r="BF163" s="46"/>
      <c r="BG163" s="46"/>
      <c r="BH163" s="46"/>
      <c r="BI163" s="46"/>
      <c r="BJ163" s="46"/>
      <c r="BK163" s="46"/>
      <c r="BL163" s="46"/>
      <c r="BM163" s="46"/>
      <c r="BN163" s="46"/>
      <c r="BO163" s="46"/>
      <c r="BP163" s="46"/>
      <c r="BQ163" s="46"/>
    </row>
    <row r="164" spans="1:69">
      <c r="A164" s="285"/>
      <c r="B164" s="46"/>
      <c r="C164" s="240"/>
      <c r="D164" s="240"/>
      <c r="E164" s="46"/>
      <c r="F164" s="286"/>
      <c r="G164" s="46"/>
      <c r="H164" s="46"/>
      <c r="I164" s="46"/>
      <c r="J164" s="46"/>
      <c r="K164" s="46"/>
      <c r="L164" s="46"/>
      <c r="M164" s="46"/>
      <c r="N164" s="46"/>
      <c r="O164" s="46"/>
      <c r="P164" s="287"/>
      <c r="Q164" s="288"/>
      <c r="R164" s="46"/>
      <c r="S164" s="289"/>
      <c r="T164" s="288"/>
      <c r="U164" s="288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  <c r="BF164" s="46"/>
      <c r="BG164" s="46"/>
      <c r="BH164" s="46"/>
      <c r="BI164" s="46"/>
      <c r="BJ164" s="46"/>
      <c r="BK164" s="46"/>
      <c r="BL164" s="46"/>
      <c r="BM164" s="46"/>
      <c r="BN164" s="46"/>
      <c r="BO164" s="46"/>
      <c r="BP164" s="46"/>
      <c r="BQ164" s="46"/>
    </row>
    <row r="165" spans="1:69">
      <c r="A165" s="285"/>
      <c r="B165" s="46"/>
      <c r="C165" s="240"/>
      <c r="D165" s="240"/>
      <c r="E165" s="46"/>
      <c r="F165" s="286"/>
      <c r="G165" s="46"/>
      <c r="H165" s="46"/>
      <c r="I165" s="46"/>
      <c r="J165" s="46"/>
      <c r="K165" s="46"/>
      <c r="L165" s="46"/>
      <c r="M165" s="46"/>
      <c r="N165" s="46"/>
      <c r="O165" s="46"/>
      <c r="P165" s="287"/>
      <c r="Q165" s="288"/>
      <c r="R165" s="46"/>
      <c r="S165" s="289"/>
      <c r="T165" s="288"/>
      <c r="U165" s="288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  <c r="BF165" s="46"/>
      <c r="BG165" s="46"/>
      <c r="BH165" s="46"/>
      <c r="BI165" s="46"/>
      <c r="BJ165" s="46"/>
      <c r="BK165" s="46"/>
      <c r="BL165" s="46"/>
      <c r="BM165" s="46"/>
      <c r="BN165" s="46"/>
      <c r="BO165" s="46"/>
      <c r="BP165" s="46"/>
      <c r="BQ165" s="46"/>
    </row>
    <row r="166" spans="1:69">
      <c r="A166" s="285"/>
      <c r="B166" s="46"/>
      <c r="C166" s="240"/>
      <c r="D166" s="240"/>
      <c r="E166" s="46"/>
      <c r="F166" s="286"/>
      <c r="G166" s="46"/>
      <c r="H166" s="46"/>
      <c r="I166" s="46"/>
      <c r="J166" s="46"/>
      <c r="K166" s="46"/>
      <c r="L166" s="46"/>
      <c r="M166" s="46"/>
      <c r="N166" s="46"/>
      <c r="O166" s="46"/>
      <c r="P166" s="287"/>
      <c r="Q166" s="288"/>
      <c r="R166" s="46"/>
      <c r="S166" s="289"/>
      <c r="T166" s="288"/>
      <c r="U166" s="288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6"/>
      <c r="BK166" s="46"/>
      <c r="BL166" s="46"/>
      <c r="BM166" s="46"/>
      <c r="BN166" s="46"/>
      <c r="BO166" s="46"/>
      <c r="BP166" s="46"/>
      <c r="BQ166" s="46"/>
    </row>
    <row r="167" spans="1:69">
      <c r="A167" s="285"/>
      <c r="B167" s="46"/>
      <c r="C167" s="240"/>
      <c r="D167" s="240"/>
      <c r="E167" s="46"/>
      <c r="F167" s="286"/>
      <c r="G167" s="46"/>
      <c r="H167" s="46"/>
      <c r="I167" s="46"/>
      <c r="J167" s="46"/>
      <c r="K167" s="46"/>
      <c r="L167" s="46"/>
      <c r="M167" s="46"/>
      <c r="N167" s="46"/>
      <c r="O167" s="46"/>
      <c r="P167" s="287"/>
      <c r="Q167" s="288"/>
      <c r="R167" s="46"/>
      <c r="S167" s="289"/>
      <c r="T167" s="288"/>
      <c r="U167" s="288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  <c r="BF167" s="46"/>
      <c r="BG167" s="46"/>
      <c r="BH167" s="46"/>
      <c r="BI167" s="46"/>
      <c r="BJ167" s="46"/>
      <c r="BK167" s="46"/>
      <c r="BL167" s="46"/>
      <c r="BM167" s="46"/>
      <c r="BN167" s="46"/>
      <c r="BO167" s="46"/>
      <c r="BP167" s="46"/>
      <c r="BQ167" s="46"/>
    </row>
    <row r="168" spans="1:69">
      <c r="A168" s="285"/>
      <c r="B168" s="46"/>
      <c r="C168" s="240"/>
      <c r="D168" s="240"/>
      <c r="E168" s="46"/>
      <c r="F168" s="286"/>
      <c r="G168" s="46"/>
      <c r="H168" s="46"/>
      <c r="I168" s="46"/>
      <c r="J168" s="46"/>
      <c r="K168" s="46"/>
      <c r="L168" s="46"/>
      <c r="M168" s="46"/>
      <c r="N168" s="46"/>
      <c r="O168" s="46"/>
      <c r="P168" s="287"/>
      <c r="Q168" s="288"/>
      <c r="R168" s="46"/>
      <c r="S168" s="289"/>
      <c r="T168" s="288"/>
      <c r="U168" s="288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  <c r="BF168" s="46"/>
      <c r="BG168" s="46"/>
      <c r="BH168" s="46"/>
      <c r="BI168" s="46"/>
      <c r="BJ168" s="46"/>
      <c r="BK168" s="46"/>
      <c r="BL168" s="46"/>
      <c r="BM168" s="46"/>
      <c r="BN168" s="46"/>
      <c r="BO168" s="46"/>
      <c r="BP168" s="46"/>
      <c r="BQ168" s="46"/>
    </row>
    <row r="169" spans="1:69">
      <c r="A169" s="285"/>
      <c r="B169" s="46"/>
      <c r="C169" s="240"/>
      <c r="D169" s="240"/>
      <c r="E169" s="46"/>
      <c r="F169" s="286"/>
      <c r="G169" s="46"/>
      <c r="H169" s="46"/>
      <c r="I169" s="46"/>
      <c r="J169" s="46"/>
      <c r="K169" s="46"/>
      <c r="L169" s="46"/>
      <c r="M169" s="46"/>
      <c r="N169" s="46"/>
      <c r="O169" s="46"/>
      <c r="P169" s="287"/>
      <c r="Q169" s="288"/>
      <c r="R169" s="46"/>
      <c r="S169" s="289"/>
      <c r="T169" s="288"/>
      <c r="U169" s="288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  <c r="BF169" s="46"/>
      <c r="BG169" s="46"/>
      <c r="BH169" s="46"/>
      <c r="BI169" s="46"/>
      <c r="BJ169" s="46"/>
      <c r="BK169" s="46"/>
      <c r="BL169" s="46"/>
      <c r="BM169" s="46"/>
      <c r="BN169" s="46"/>
      <c r="BO169" s="46"/>
      <c r="BP169" s="46"/>
      <c r="BQ169" s="46"/>
    </row>
    <row r="170" spans="1:69">
      <c r="A170" s="285"/>
      <c r="B170" s="46"/>
      <c r="C170" s="240"/>
      <c r="D170" s="240"/>
      <c r="E170" s="46"/>
      <c r="F170" s="286"/>
      <c r="G170" s="46"/>
      <c r="H170" s="46"/>
      <c r="I170" s="46"/>
      <c r="J170" s="46"/>
      <c r="K170" s="46"/>
      <c r="L170" s="46"/>
      <c r="M170" s="46"/>
      <c r="N170" s="46"/>
      <c r="O170" s="46"/>
      <c r="P170" s="287"/>
      <c r="Q170" s="288"/>
      <c r="R170" s="46"/>
      <c r="S170" s="289"/>
      <c r="T170" s="288"/>
      <c r="U170" s="288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  <c r="BF170" s="46"/>
      <c r="BG170" s="46"/>
      <c r="BH170" s="46"/>
      <c r="BI170" s="46"/>
      <c r="BJ170" s="46"/>
      <c r="BK170" s="46"/>
      <c r="BL170" s="46"/>
      <c r="BM170" s="46"/>
      <c r="BN170" s="46"/>
      <c r="BO170" s="46"/>
      <c r="BP170" s="46"/>
      <c r="BQ170" s="46"/>
    </row>
    <row r="171" spans="1:69">
      <c r="A171" s="285"/>
      <c r="B171" s="46"/>
      <c r="C171" s="240"/>
      <c r="D171" s="240"/>
      <c r="E171" s="46"/>
      <c r="F171" s="286"/>
      <c r="G171" s="46"/>
      <c r="H171" s="46"/>
      <c r="I171" s="46"/>
      <c r="J171" s="46"/>
      <c r="K171" s="46"/>
      <c r="L171" s="46"/>
      <c r="M171" s="46"/>
      <c r="N171" s="46"/>
      <c r="O171" s="46"/>
      <c r="P171" s="287"/>
      <c r="Q171" s="288"/>
      <c r="R171" s="46"/>
      <c r="S171" s="289"/>
      <c r="T171" s="288"/>
      <c r="U171" s="288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  <c r="BF171" s="46"/>
      <c r="BG171" s="46"/>
      <c r="BH171" s="46"/>
      <c r="BI171" s="46"/>
      <c r="BJ171" s="46"/>
      <c r="BK171" s="46"/>
      <c r="BL171" s="46"/>
      <c r="BM171" s="46"/>
      <c r="BN171" s="46"/>
      <c r="BO171" s="46"/>
      <c r="BP171" s="46"/>
      <c r="BQ171" s="46"/>
    </row>
    <row r="172" spans="1:69">
      <c r="A172" s="285"/>
      <c r="B172" s="46"/>
      <c r="C172" s="240"/>
      <c r="D172" s="240"/>
      <c r="E172" s="46"/>
      <c r="F172" s="286"/>
      <c r="G172" s="46"/>
      <c r="H172" s="46"/>
      <c r="I172" s="46"/>
      <c r="J172" s="46"/>
      <c r="K172" s="46"/>
      <c r="L172" s="46"/>
      <c r="M172" s="46"/>
      <c r="N172" s="46"/>
      <c r="O172" s="46"/>
      <c r="P172" s="287"/>
      <c r="Q172" s="288"/>
      <c r="R172" s="46"/>
      <c r="S172" s="289"/>
      <c r="T172" s="288"/>
      <c r="U172" s="288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  <c r="BF172" s="46"/>
      <c r="BG172" s="46"/>
      <c r="BH172" s="46"/>
      <c r="BI172" s="46"/>
      <c r="BJ172" s="46"/>
      <c r="BK172" s="46"/>
      <c r="BL172" s="46"/>
      <c r="BM172" s="46"/>
      <c r="BN172" s="46"/>
      <c r="BO172" s="46"/>
      <c r="BP172" s="46"/>
      <c r="BQ172" s="46"/>
    </row>
    <row r="173" spans="1:69">
      <c r="A173" s="285"/>
      <c r="B173" s="46"/>
      <c r="C173" s="240"/>
      <c r="D173" s="240"/>
      <c r="E173" s="46"/>
      <c r="F173" s="286"/>
      <c r="G173" s="46"/>
      <c r="H173" s="46"/>
      <c r="I173" s="46"/>
      <c r="J173" s="46"/>
      <c r="K173" s="46"/>
      <c r="L173" s="46"/>
      <c r="M173" s="46"/>
      <c r="N173" s="46"/>
      <c r="O173" s="46"/>
      <c r="P173" s="287"/>
      <c r="Q173" s="288"/>
      <c r="R173" s="46"/>
      <c r="S173" s="289"/>
      <c r="T173" s="288"/>
      <c r="U173" s="288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6"/>
      <c r="AL173" s="46"/>
      <c r="AM173" s="46"/>
      <c r="AN173" s="46"/>
      <c r="AO173" s="46"/>
      <c r="AP173" s="46"/>
      <c r="AQ173" s="46"/>
      <c r="AR173" s="46"/>
      <c r="AS173" s="46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  <c r="BF173" s="46"/>
      <c r="BG173" s="46"/>
      <c r="BH173" s="46"/>
      <c r="BI173" s="46"/>
      <c r="BJ173" s="46"/>
      <c r="BK173" s="46"/>
      <c r="BL173" s="46"/>
      <c r="BM173" s="46"/>
      <c r="BN173" s="46"/>
      <c r="BO173" s="46"/>
      <c r="BP173" s="46"/>
      <c r="BQ173" s="46"/>
    </row>
    <row r="174" spans="1:69">
      <c r="A174" s="285"/>
      <c r="B174" s="46"/>
      <c r="C174" s="240"/>
      <c r="D174" s="240"/>
      <c r="E174" s="46"/>
      <c r="F174" s="286"/>
      <c r="G174" s="46"/>
      <c r="H174" s="46"/>
      <c r="I174" s="46"/>
      <c r="J174" s="46"/>
      <c r="K174" s="46"/>
      <c r="L174" s="46"/>
      <c r="M174" s="46"/>
      <c r="N174" s="46"/>
      <c r="O174" s="46"/>
      <c r="P174" s="287"/>
      <c r="Q174" s="288"/>
      <c r="R174" s="46"/>
      <c r="S174" s="289"/>
      <c r="T174" s="288"/>
      <c r="U174" s="288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  <c r="BF174" s="46"/>
      <c r="BG174" s="46"/>
      <c r="BH174" s="46"/>
      <c r="BI174" s="46"/>
      <c r="BJ174" s="46"/>
      <c r="BK174" s="46"/>
      <c r="BL174" s="46"/>
      <c r="BM174" s="46"/>
      <c r="BN174" s="46"/>
      <c r="BO174" s="46"/>
      <c r="BP174" s="46"/>
      <c r="BQ174" s="46"/>
    </row>
    <row r="175" spans="1:69">
      <c r="A175" s="285"/>
      <c r="B175" s="46"/>
      <c r="C175" s="240"/>
      <c r="D175" s="240"/>
      <c r="E175" s="46"/>
      <c r="F175" s="286"/>
      <c r="G175" s="46"/>
      <c r="H175" s="46"/>
      <c r="I175" s="46"/>
      <c r="J175" s="46"/>
      <c r="K175" s="46"/>
      <c r="L175" s="46"/>
      <c r="M175" s="46"/>
      <c r="N175" s="46"/>
      <c r="O175" s="46"/>
      <c r="P175" s="287"/>
      <c r="Q175" s="288"/>
      <c r="R175" s="46"/>
      <c r="S175" s="289"/>
      <c r="T175" s="288"/>
      <c r="U175" s="288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6"/>
      <c r="AL175" s="46"/>
      <c r="AM175" s="46"/>
      <c r="AN175" s="46"/>
      <c r="AO175" s="46"/>
      <c r="AP175" s="46"/>
      <c r="AQ175" s="46"/>
      <c r="AR175" s="46"/>
      <c r="AS175" s="46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  <c r="BF175" s="46"/>
      <c r="BG175" s="46"/>
      <c r="BH175" s="46"/>
      <c r="BI175" s="46"/>
      <c r="BJ175" s="46"/>
      <c r="BK175" s="46"/>
      <c r="BL175" s="46"/>
      <c r="BM175" s="46"/>
      <c r="BN175" s="46"/>
      <c r="BO175" s="46"/>
      <c r="BP175" s="46"/>
      <c r="BQ175" s="46"/>
    </row>
    <row r="176" spans="1:69">
      <c r="A176" s="285"/>
      <c r="B176" s="46"/>
      <c r="C176" s="240"/>
      <c r="D176" s="240"/>
      <c r="E176" s="46"/>
      <c r="F176" s="286"/>
      <c r="G176" s="46"/>
      <c r="H176" s="46"/>
      <c r="I176" s="46"/>
      <c r="J176" s="46"/>
      <c r="K176" s="46"/>
      <c r="L176" s="46"/>
      <c r="M176" s="46"/>
      <c r="N176" s="46"/>
      <c r="O176" s="46"/>
      <c r="P176" s="287"/>
      <c r="Q176" s="288"/>
      <c r="R176" s="46"/>
      <c r="S176" s="289"/>
      <c r="T176" s="288"/>
      <c r="U176" s="288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6"/>
      <c r="AL176" s="46"/>
      <c r="AM176" s="46"/>
      <c r="AN176" s="46"/>
      <c r="AO176" s="46"/>
      <c r="AP176" s="46"/>
      <c r="AQ176" s="46"/>
      <c r="AR176" s="46"/>
      <c r="AS176" s="46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  <c r="BF176" s="46"/>
      <c r="BG176" s="46"/>
      <c r="BH176" s="46"/>
      <c r="BI176" s="46"/>
      <c r="BJ176" s="46"/>
      <c r="BK176" s="46"/>
      <c r="BL176" s="46"/>
      <c r="BM176" s="46"/>
      <c r="BN176" s="46"/>
      <c r="BO176" s="46"/>
      <c r="BP176" s="46"/>
      <c r="BQ176" s="46"/>
    </row>
    <row r="177" spans="1:69">
      <c r="A177" s="285"/>
      <c r="B177" s="46"/>
      <c r="C177" s="240"/>
      <c r="D177" s="240"/>
      <c r="E177" s="46"/>
      <c r="F177" s="286"/>
      <c r="G177" s="46"/>
      <c r="H177" s="46"/>
      <c r="I177" s="46"/>
      <c r="J177" s="46"/>
      <c r="K177" s="46"/>
      <c r="L177" s="46"/>
      <c r="M177" s="46"/>
      <c r="N177" s="46"/>
      <c r="O177" s="46"/>
      <c r="P177" s="287"/>
      <c r="Q177" s="288"/>
      <c r="R177" s="46"/>
      <c r="S177" s="289"/>
      <c r="T177" s="288"/>
      <c r="U177" s="288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6"/>
      <c r="AL177" s="46"/>
      <c r="AM177" s="46"/>
      <c r="AN177" s="46"/>
      <c r="AO177" s="46"/>
      <c r="AP177" s="46"/>
      <c r="AQ177" s="46"/>
      <c r="AR177" s="46"/>
      <c r="AS177" s="46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  <c r="BF177" s="46"/>
      <c r="BG177" s="46"/>
      <c r="BH177" s="46"/>
      <c r="BI177" s="46"/>
      <c r="BJ177" s="46"/>
      <c r="BK177" s="46"/>
      <c r="BL177" s="46"/>
      <c r="BM177" s="46"/>
      <c r="BN177" s="46"/>
      <c r="BO177" s="46"/>
      <c r="BP177" s="46"/>
      <c r="BQ177" s="46"/>
    </row>
    <row r="178" spans="1:69">
      <c r="A178" s="285"/>
      <c r="B178" s="46"/>
      <c r="C178" s="240"/>
      <c r="D178" s="240"/>
      <c r="E178" s="46"/>
      <c r="F178" s="286"/>
      <c r="G178" s="46"/>
      <c r="H178" s="46"/>
      <c r="I178" s="46"/>
      <c r="J178" s="46"/>
      <c r="K178" s="46"/>
      <c r="L178" s="46"/>
      <c r="M178" s="46"/>
      <c r="N178" s="46"/>
      <c r="O178" s="46"/>
      <c r="P178" s="287"/>
      <c r="Q178" s="288"/>
      <c r="R178" s="46"/>
      <c r="S178" s="289"/>
      <c r="T178" s="288"/>
      <c r="U178" s="288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6"/>
      <c r="AL178" s="46"/>
      <c r="AM178" s="46"/>
      <c r="AN178" s="46"/>
      <c r="AO178" s="46"/>
      <c r="AP178" s="46"/>
      <c r="AQ178" s="46"/>
      <c r="AR178" s="46"/>
      <c r="AS178" s="46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  <c r="BF178" s="46"/>
      <c r="BG178" s="46"/>
      <c r="BH178" s="46"/>
      <c r="BI178" s="46"/>
      <c r="BJ178" s="46"/>
      <c r="BK178" s="46"/>
      <c r="BL178" s="46"/>
      <c r="BM178" s="46"/>
      <c r="BN178" s="46"/>
      <c r="BO178" s="46"/>
      <c r="BP178" s="46"/>
      <c r="BQ178" s="46"/>
    </row>
    <row r="179" spans="1:69">
      <c r="A179" s="285"/>
      <c r="B179" s="46"/>
      <c r="C179" s="240"/>
      <c r="D179" s="240"/>
      <c r="E179" s="46"/>
      <c r="F179" s="286"/>
      <c r="G179" s="46"/>
      <c r="H179" s="46"/>
      <c r="I179" s="46"/>
      <c r="J179" s="46"/>
      <c r="K179" s="46"/>
      <c r="L179" s="46"/>
      <c r="M179" s="46"/>
      <c r="N179" s="46"/>
      <c r="O179" s="46"/>
      <c r="P179" s="287"/>
      <c r="Q179" s="288"/>
      <c r="R179" s="46"/>
      <c r="S179" s="289"/>
      <c r="T179" s="288"/>
      <c r="U179" s="288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  <c r="AN179" s="46"/>
      <c r="AO179" s="46"/>
      <c r="AP179" s="46"/>
      <c r="AQ179" s="46"/>
      <c r="AR179" s="46"/>
      <c r="AS179" s="46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  <c r="BF179" s="46"/>
      <c r="BG179" s="46"/>
      <c r="BH179" s="46"/>
      <c r="BI179" s="46"/>
      <c r="BJ179" s="46"/>
      <c r="BK179" s="46"/>
      <c r="BL179" s="46"/>
      <c r="BM179" s="46"/>
      <c r="BN179" s="46"/>
      <c r="BO179" s="46"/>
      <c r="BP179" s="46"/>
      <c r="BQ179" s="46"/>
    </row>
    <row r="180" spans="1:69">
      <c r="A180" s="285"/>
      <c r="B180" s="46"/>
      <c r="C180" s="240"/>
      <c r="D180" s="240"/>
      <c r="E180" s="46"/>
      <c r="F180" s="286"/>
      <c r="G180" s="46"/>
      <c r="H180" s="46"/>
      <c r="I180" s="46"/>
      <c r="J180" s="46"/>
      <c r="K180" s="46"/>
      <c r="L180" s="46"/>
      <c r="M180" s="46"/>
      <c r="N180" s="46"/>
      <c r="O180" s="46"/>
      <c r="P180" s="287"/>
      <c r="Q180" s="288"/>
      <c r="R180" s="46"/>
      <c r="S180" s="289"/>
      <c r="T180" s="288"/>
      <c r="U180" s="288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  <c r="AL180" s="46"/>
      <c r="AM180" s="46"/>
      <c r="AN180" s="46"/>
      <c r="AO180" s="46"/>
      <c r="AP180" s="46"/>
      <c r="AQ180" s="46"/>
      <c r="AR180" s="46"/>
      <c r="AS180" s="46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  <c r="BF180" s="46"/>
      <c r="BG180" s="46"/>
      <c r="BH180" s="46"/>
      <c r="BI180" s="46"/>
      <c r="BJ180" s="46"/>
      <c r="BK180" s="46"/>
      <c r="BL180" s="46"/>
      <c r="BM180" s="46"/>
      <c r="BN180" s="46"/>
      <c r="BO180" s="46"/>
      <c r="BP180" s="46"/>
      <c r="BQ180" s="46"/>
    </row>
    <row r="181" spans="1:69">
      <c r="A181" s="285"/>
      <c r="B181" s="46"/>
      <c r="C181" s="240"/>
      <c r="D181" s="240"/>
      <c r="E181" s="46"/>
      <c r="F181" s="286"/>
      <c r="G181" s="46"/>
      <c r="H181" s="46"/>
      <c r="I181" s="46"/>
      <c r="J181" s="46"/>
      <c r="K181" s="46"/>
      <c r="L181" s="46"/>
      <c r="M181" s="46"/>
      <c r="N181" s="46"/>
      <c r="O181" s="46"/>
      <c r="P181" s="287"/>
      <c r="Q181" s="288"/>
      <c r="R181" s="46"/>
      <c r="S181" s="289"/>
      <c r="T181" s="288"/>
      <c r="U181" s="288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6"/>
      <c r="AL181" s="46"/>
      <c r="AM181" s="46"/>
      <c r="AN181" s="46"/>
      <c r="AO181" s="46"/>
      <c r="AP181" s="46"/>
      <c r="AQ181" s="46"/>
      <c r="AR181" s="46"/>
      <c r="AS181" s="46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  <c r="BF181" s="46"/>
      <c r="BG181" s="46"/>
      <c r="BH181" s="46"/>
      <c r="BI181" s="46"/>
      <c r="BJ181" s="46"/>
      <c r="BK181" s="46"/>
      <c r="BL181" s="46"/>
      <c r="BM181" s="46"/>
      <c r="BN181" s="46"/>
      <c r="BO181" s="46"/>
      <c r="BP181" s="46"/>
      <c r="BQ181" s="46"/>
    </row>
    <row r="182" spans="1:69">
      <c r="A182" s="285"/>
      <c r="B182" s="46"/>
      <c r="C182" s="240"/>
      <c r="D182" s="240"/>
      <c r="E182" s="46"/>
      <c r="F182" s="286"/>
      <c r="G182" s="46"/>
      <c r="H182" s="46"/>
      <c r="I182" s="46"/>
      <c r="J182" s="46"/>
      <c r="K182" s="46"/>
      <c r="L182" s="46"/>
      <c r="M182" s="46"/>
      <c r="N182" s="46"/>
      <c r="O182" s="46"/>
      <c r="P182" s="287"/>
      <c r="Q182" s="288"/>
      <c r="R182" s="46"/>
      <c r="S182" s="289"/>
      <c r="T182" s="288"/>
      <c r="U182" s="288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46"/>
      <c r="AL182" s="46"/>
      <c r="AM182" s="46"/>
      <c r="AN182" s="46"/>
      <c r="AO182" s="46"/>
      <c r="AP182" s="46"/>
      <c r="AQ182" s="46"/>
      <c r="AR182" s="46"/>
      <c r="AS182" s="46"/>
      <c r="AT182" s="46"/>
      <c r="AU182" s="46"/>
      <c r="AV182" s="46"/>
      <c r="AW182" s="46"/>
      <c r="AX182" s="46"/>
      <c r="AY182" s="46"/>
      <c r="AZ182" s="46"/>
      <c r="BA182" s="46"/>
      <c r="BB182" s="46"/>
      <c r="BC182" s="46"/>
      <c r="BD182" s="46"/>
      <c r="BE182" s="46"/>
      <c r="BF182" s="46"/>
      <c r="BG182" s="46"/>
      <c r="BH182" s="46"/>
      <c r="BI182" s="46"/>
      <c r="BJ182" s="46"/>
      <c r="BK182" s="46"/>
      <c r="BL182" s="46"/>
      <c r="BM182" s="46"/>
      <c r="BN182" s="46"/>
      <c r="BO182" s="46"/>
      <c r="BP182" s="46"/>
      <c r="BQ182" s="46"/>
    </row>
    <row r="183" spans="1:69">
      <c r="A183" s="285"/>
      <c r="B183" s="46"/>
      <c r="C183" s="240"/>
      <c r="D183" s="240"/>
      <c r="E183" s="46"/>
      <c r="F183" s="286"/>
      <c r="G183" s="46"/>
      <c r="H183" s="46"/>
      <c r="I183" s="46"/>
      <c r="J183" s="46"/>
      <c r="K183" s="46"/>
      <c r="L183" s="46"/>
      <c r="M183" s="46"/>
      <c r="N183" s="46"/>
      <c r="O183" s="46"/>
      <c r="P183" s="287"/>
      <c r="Q183" s="288"/>
      <c r="R183" s="46"/>
      <c r="S183" s="289"/>
      <c r="T183" s="288"/>
      <c r="U183" s="288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 s="46"/>
      <c r="AL183" s="46"/>
      <c r="AM183" s="46"/>
      <c r="AN183" s="46"/>
      <c r="AO183" s="46"/>
      <c r="AP183" s="46"/>
      <c r="AQ183" s="46"/>
      <c r="AR183" s="46"/>
      <c r="AS183" s="46"/>
      <c r="AT183" s="46"/>
      <c r="AU183" s="46"/>
      <c r="AV183" s="46"/>
      <c r="AW183" s="46"/>
      <c r="AX183" s="46"/>
      <c r="AY183" s="46"/>
      <c r="AZ183" s="46"/>
      <c r="BA183" s="46"/>
      <c r="BB183" s="46"/>
      <c r="BC183" s="46"/>
      <c r="BD183" s="46"/>
      <c r="BE183" s="46"/>
      <c r="BF183" s="46"/>
      <c r="BG183" s="46"/>
      <c r="BH183" s="46"/>
      <c r="BI183" s="46"/>
      <c r="BJ183" s="46"/>
      <c r="BK183" s="46"/>
      <c r="BL183" s="46"/>
      <c r="BM183" s="46"/>
      <c r="BN183" s="46"/>
      <c r="BO183" s="46"/>
      <c r="BP183" s="46"/>
      <c r="BQ183" s="46"/>
    </row>
    <row r="184" spans="1:69">
      <c r="A184" s="285"/>
      <c r="B184" s="46"/>
      <c r="C184" s="240"/>
      <c r="D184" s="240"/>
      <c r="E184" s="46"/>
      <c r="F184" s="286"/>
      <c r="G184" s="46"/>
      <c r="H184" s="46"/>
      <c r="I184" s="46"/>
      <c r="J184" s="46"/>
      <c r="K184" s="46"/>
      <c r="L184" s="46"/>
      <c r="M184" s="46"/>
      <c r="N184" s="46"/>
      <c r="O184" s="46"/>
      <c r="P184" s="287"/>
      <c r="Q184" s="288"/>
      <c r="R184" s="46"/>
      <c r="S184" s="289"/>
      <c r="T184" s="288"/>
      <c r="U184" s="288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6"/>
      <c r="AL184" s="46"/>
      <c r="AM184" s="46"/>
      <c r="AN184" s="46"/>
      <c r="AO184" s="46"/>
      <c r="AP184" s="46"/>
      <c r="AQ184" s="46"/>
      <c r="AR184" s="46"/>
      <c r="AS184" s="46"/>
      <c r="AT184" s="46"/>
      <c r="AU184" s="46"/>
      <c r="AV184" s="46"/>
      <c r="AW184" s="46"/>
      <c r="AX184" s="46"/>
      <c r="AY184" s="46"/>
      <c r="AZ184" s="46"/>
      <c r="BA184" s="46"/>
      <c r="BB184" s="46"/>
      <c r="BC184" s="46"/>
      <c r="BD184" s="46"/>
      <c r="BE184" s="46"/>
      <c r="BF184" s="46"/>
      <c r="BG184" s="46"/>
      <c r="BH184" s="46"/>
      <c r="BI184" s="46"/>
      <c r="BJ184" s="46"/>
      <c r="BK184" s="46"/>
      <c r="BL184" s="46"/>
      <c r="BM184" s="46"/>
      <c r="BN184" s="46"/>
      <c r="BO184" s="46"/>
      <c r="BP184" s="46"/>
      <c r="BQ184" s="46"/>
    </row>
    <row r="185" spans="1:69">
      <c r="A185" s="285"/>
      <c r="B185" s="46"/>
      <c r="C185" s="240"/>
      <c r="D185" s="240"/>
      <c r="E185" s="46"/>
      <c r="F185" s="286"/>
      <c r="G185" s="46"/>
      <c r="H185" s="46"/>
      <c r="I185" s="46"/>
      <c r="J185" s="46"/>
      <c r="K185" s="46"/>
      <c r="L185" s="46"/>
      <c r="M185" s="46"/>
      <c r="N185" s="46"/>
      <c r="O185" s="46"/>
      <c r="P185" s="287"/>
      <c r="Q185" s="288"/>
      <c r="R185" s="46"/>
      <c r="S185" s="289"/>
      <c r="T185" s="288"/>
      <c r="U185" s="288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46"/>
      <c r="AL185" s="46"/>
      <c r="AM185" s="46"/>
      <c r="AN185" s="46"/>
      <c r="AO185" s="46"/>
      <c r="AP185" s="46"/>
      <c r="AQ185" s="46"/>
      <c r="AR185" s="46"/>
      <c r="AS185" s="46"/>
      <c r="AT185" s="46"/>
      <c r="AU185" s="46"/>
      <c r="AV185" s="46"/>
      <c r="AW185" s="46"/>
      <c r="AX185" s="46"/>
      <c r="AY185" s="46"/>
      <c r="AZ185" s="46"/>
      <c r="BA185" s="46"/>
      <c r="BB185" s="46"/>
      <c r="BC185" s="46"/>
      <c r="BD185" s="46"/>
      <c r="BE185" s="46"/>
      <c r="BF185" s="46"/>
      <c r="BG185" s="46"/>
      <c r="BH185" s="46"/>
      <c r="BI185" s="46"/>
      <c r="BJ185" s="46"/>
      <c r="BK185" s="46"/>
      <c r="BL185" s="46"/>
      <c r="BM185" s="46"/>
      <c r="BN185" s="46"/>
      <c r="BO185" s="46"/>
      <c r="BP185" s="46"/>
      <c r="BQ185" s="46"/>
    </row>
    <row r="186" spans="1:69">
      <c r="A186" s="285"/>
      <c r="B186" s="46"/>
      <c r="C186" s="240"/>
      <c r="D186" s="240"/>
      <c r="E186" s="46"/>
      <c r="F186" s="286"/>
      <c r="G186" s="46"/>
      <c r="H186" s="46"/>
      <c r="I186" s="46"/>
      <c r="J186" s="46"/>
      <c r="K186" s="46"/>
      <c r="L186" s="46"/>
      <c r="M186" s="46"/>
      <c r="N186" s="46"/>
      <c r="O186" s="46"/>
      <c r="P186" s="287"/>
      <c r="Q186" s="288"/>
      <c r="R186" s="46"/>
      <c r="S186" s="289"/>
      <c r="T186" s="288"/>
      <c r="U186" s="288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 s="46"/>
      <c r="AL186" s="46"/>
      <c r="AM186" s="46"/>
      <c r="AN186" s="46"/>
      <c r="AO186" s="46"/>
      <c r="AP186" s="46"/>
      <c r="AQ186" s="46"/>
      <c r="AR186" s="46"/>
      <c r="AS186" s="46"/>
      <c r="AT186" s="46"/>
      <c r="AU186" s="46"/>
      <c r="AV186" s="46"/>
      <c r="AW186" s="46"/>
      <c r="AX186" s="46"/>
      <c r="AY186" s="46"/>
      <c r="AZ186" s="46"/>
      <c r="BA186" s="46"/>
      <c r="BB186" s="46"/>
      <c r="BC186" s="46"/>
      <c r="BD186" s="46"/>
      <c r="BE186" s="46"/>
      <c r="BF186" s="46"/>
      <c r="BG186" s="46"/>
      <c r="BH186" s="46"/>
      <c r="BI186" s="46"/>
      <c r="BJ186" s="46"/>
      <c r="BK186" s="46"/>
      <c r="BL186" s="46"/>
      <c r="BM186" s="46"/>
      <c r="BN186" s="46"/>
      <c r="BO186" s="46"/>
      <c r="BP186" s="46"/>
      <c r="BQ186" s="46"/>
    </row>
    <row r="187" spans="1:69">
      <c r="A187" s="285"/>
      <c r="B187" s="46"/>
      <c r="C187" s="240"/>
      <c r="D187" s="240"/>
      <c r="E187" s="46"/>
      <c r="F187" s="286"/>
      <c r="G187" s="46"/>
      <c r="H187" s="46"/>
      <c r="I187" s="46"/>
      <c r="J187" s="46"/>
      <c r="K187" s="46"/>
      <c r="L187" s="46"/>
      <c r="M187" s="46"/>
      <c r="N187" s="46"/>
      <c r="O187" s="46"/>
      <c r="P187" s="287"/>
      <c r="Q187" s="288"/>
      <c r="R187" s="46"/>
      <c r="S187" s="289"/>
      <c r="T187" s="288"/>
      <c r="U187" s="288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 s="46"/>
      <c r="AL187" s="46"/>
      <c r="AM187" s="46"/>
      <c r="AN187" s="46"/>
      <c r="AO187" s="46"/>
      <c r="AP187" s="46"/>
      <c r="AQ187" s="46"/>
      <c r="AR187" s="46"/>
      <c r="AS187" s="46"/>
      <c r="AT187" s="46"/>
      <c r="AU187" s="46"/>
      <c r="AV187" s="46"/>
      <c r="AW187" s="46"/>
      <c r="AX187" s="46"/>
      <c r="AY187" s="46"/>
      <c r="AZ187" s="46"/>
      <c r="BA187" s="46"/>
      <c r="BB187" s="46"/>
      <c r="BC187" s="46"/>
      <c r="BD187" s="46"/>
      <c r="BE187" s="46"/>
      <c r="BF187" s="46"/>
      <c r="BG187" s="46"/>
      <c r="BH187" s="46"/>
      <c r="BI187" s="46"/>
      <c r="BJ187" s="46"/>
      <c r="BK187" s="46"/>
      <c r="BL187" s="46"/>
      <c r="BM187" s="46"/>
      <c r="BN187" s="46"/>
      <c r="BO187" s="46"/>
      <c r="BP187" s="46"/>
      <c r="BQ187" s="46"/>
    </row>
    <row r="188" spans="1:69">
      <c r="A188" s="285"/>
      <c r="B188" s="46"/>
      <c r="C188" s="240"/>
      <c r="D188" s="240"/>
      <c r="E188" s="46"/>
      <c r="F188" s="286"/>
      <c r="G188" s="46"/>
      <c r="H188" s="46"/>
      <c r="I188" s="46"/>
      <c r="J188" s="46"/>
      <c r="K188" s="46"/>
      <c r="L188" s="46"/>
      <c r="M188" s="46"/>
      <c r="N188" s="46"/>
      <c r="O188" s="46"/>
      <c r="P188" s="287"/>
      <c r="Q188" s="288"/>
      <c r="R188" s="46"/>
      <c r="S188" s="289"/>
      <c r="T188" s="288"/>
      <c r="U188" s="288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 s="46"/>
      <c r="AL188" s="46"/>
      <c r="AM188" s="46"/>
      <c r="AN188" s="46"/>
      <c r="AO188" s="46"/>
      <c r="AP188" s="46"/>
      <c r="AQ188" s="46"/>
      <c r="AR188" s="46"/>
      <c r="AS188" s="46"/>
      <c r="AT188" s="46"/>
      <c r="AU188" s="46"/>
      <c r="AV188" s="46"/>
      <c r="AW188" s="46"/>
      <c r="AX188" s="46"/>
      <c r="AY188" s="46"/>
      <c r="AZ188" s="46"/>
      <c r="BA188" s="46"/>
      <c r="BB188" s="46"/>
      <c r="BC188" s="46"/>
      <c r="BD188" s="46"/>
      <c r="BE188" s="46"/>
      <c r="BF188" s="46"/>
      <c r="BG188" s="46"/>
      <c r="BH188" s="46"/>
      <c r="BI188" s="46"/>
      <c r="BJ188" s="46"/>
      <c r="BK188" s="46"/>
      <c r="BL188" s="46"/>
      <c r="BM188" s="46"/>
      <c r="BN188" s="46"/>
      <c r="BO188" s="46"/>
      <c r="BP188" s="46"/>
      <c r="BQ188" s="46"/>
    </row>
    <row r="189" spans="1:69">
      <c r="A189" s="285"/>
      <c r="B189" s="46"/>
      <c r="C189" s="240"/>
      <c r="D189" s="240"/>
      <c r="E189" s="46"/>
      <c r="F189" s="286"/>
      <c r="G189" s="46"/>
      <c r="H189" s="46"/>
      <c r="I189" s="46"/>
      <c r="J189" s="46"/>
      <c r="K189" s="46"/>
      <c r="L189" s="46"/>
      <c r="M189" s="46"/>
      <c r="N189" s="46"/>
      <c r="O189" s="46"/>
      <c r="P189" s="287"/>
      <c r="Q189" s="288"/>
      <c r="R189" s="46"/>
      <c r="S189" s="289"/>
      <c r="T189" s="288"/>
      <c r="U189" s="288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 s="46"/>
      <c r="AL189" s="46"/>
      <c r="AM189" s="46"/>
      <c r="AN189" s="46"/>
      <c r="AO189" s="46"/>
      <c r="AP189" s="46"/>
      <c r="AQ189" s="46"/>
      <c r="AR189" s="46"/>
      <c r="AS189" s="46"/>
      <c r="AT189" s="46"/>
      <c r="AU189" s="46"/>
      <c r="AV189" s="46"/>
      <c r="AW189" s="46"/>
      <c r="AX189" s="46"/>
      <c r="AY189" s="46"/>
      <c r="AZ189" s="46"/>
      <c r="BA189" s="46"/>
      <c r="BB189" s="46"/>
      <c r="BC189" s="46"/>
      <c r="BD189" s="46"/>
      <c r="BE189" s="46"/>
      <c r="BF189" s="46"/>
      <c r="BG189" s="46"/>
      <c r="BH189" s="46"/>
      <c r="BI189" s="46"/>
      <c r="BJ189" s="46"/>
      <c r="BK189" s="46"/>
      <c r="BL189" s="46"/>
      <c r="BM189" s="46"/>
      <c r="BN189" s="46"/>
      <c r="BO189" s="46"/>
      <c r="BP189" s="46"/>
      <c r="BQ189" s="46"/>
    </row>
    <row r="190" spans="1:69">
      <c r="A190" s="285"/>
      <c r="B190" s="46"/>
      <c r="C190" s="240"/>
      <c r="D190" s="240"/>
      <c r="E190" s="46"/>
      <c r="F190" s="286"/>
      <c r="G190" s="46"/>
      <c r="H190" s="46"/>
      <c r="I190" s="46"/>
      <c r="J190" s="46"/>
      <c r="K190" s="46"/>
      <c r="L190" s="46"/>
      <c r="M190" s="46"/>
      <c r="N190" s="46"/>
      <c r="O190" s="46"/>
      <c r="P190" s="287"/>
      <c r="Q190" s="288"/>
      <c r="R190" s="46"/>
      <c r="S190" s="289"/>
      <c r="T190" s="288"/>
      <c r="U190" s="288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 s="46"/>
      <c r="AL190" s="46"/>
      <c r="AM190" s="46"/>
      <c r="AN190" s="46"/>
      <c r="AO190" s="46"/>
      <c r="AP190" s="46"/>
      <c r="AQ190" s="46"/>
      <c r="AR190" s="46"/>
      <c r="AS190" s="46"/>
      <c r="AT190" s="46"/>
      <c r="AU190" s="46"/>
      <c r="AV190" s="46"/>
      <c r="AW190" s="46"/>
      <c r="AX190" s="46"/>
      <c r="AY190" s="46"/>
      <c r="AZ190" s="46"/>
      <c r="BA190" s="46"/>
      <c r="BB190" s="46"/>
      <c r="BC190" s="46"/>
      <c r="BD190" s="46"/>
      <c r="BE190" s="46"/>
      <c r="BF190" s="46"/>
      <c r="BG190" s="46"/>
      <c r="BH190" s="46"/>
      <c r="BI190" s="46"/>
      <c r="BJ190" s="46"/>
      <c r="BK190" s="46"/>
      <c r="BL190" s="46"/>
      <c r="BM190" s="46"/>
      <c r="BN190" s="46"/>
      <c r="BO190" s="46"/>
      <c r="BP190" s="46"/>
      <c r="BQ190" s="46"/>
    </row>
    <row r="191" spans="1:69">
      <c r="A191" s="285"/>
      <c r="B191" s="46"/>
      <c r="C191" s="240"/>
      <c r="D191" s="240"/>
      <c r="E191" s="46"/>
      <c r="F191" s="286"/>
      <c r="G191" s="46"/>
      <c r="H191" s="46"/>
      <c r="I191" s="46"/>
      <c r="J191" s="46"/>
      <c r="K191" s="46"/>
      <c r="L191" s="46"/>
      <c r="M191" s="46"/>
      <c r="N191" s="46"/>
      <c r="O191" s="46"/>
      <c r="P191" s="287"/>
      <c r="Q191" s="288"/>
      <c r="R191" s="46"/>
      <c r="S191" s="289"/>
      <c r="T191" s="288"/>
      <c r="U191" s="288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  <c r="AQ191" s="46"/>
      <c r="AR191" s="46"/>
      <c r="AS191" s="46"/>
      <c r="AT191" s="46"/>
      <c r="AU191" s="46"/>
      <c r="AV191" s="46"/>
      <c r="AW191" s="46"/>
      <c r="AX191" s="46"/>
      <c r="AY191" s="46"/>
      <c r="AZ191" s="46"/>
      <c r="BA191" s="46"/>
      <c r="BB191" s="46"/>
      <c r="BC191" s="46"/>
      <c r="BD191" s="46"/>
      <c r="BE191" s="46"/>
      <c r="BF191" s="46"/>
      <c r="BG191" s="46"/>
      <c r="BH191" s="46"/>
      <c r="BI191" s="46"/>
      <c r="BJ191" s="46"/>
      <c r="BK191" s="46"/>
      <c r="BL191" s="46"/>
      <c r="BM191" s="46"/>
      <c r="BN191" s="46"/>
      <c r="BO191" s="46"/>
      <c r="BP191" s="46"/>
      <c r="BQ191" s="46"/>
    </row>
    <row r="192" spans="1:69">
      <c r="A192" s="285"/>
      <c r="B192" s="46"/>
      <c r="C192" s="240"/>
      <c r="D192" s="240"/>
      <c r="E192" s="46"/>
      <c r="F192" s="286"/>
      <c r="G192" s="46"/>
      <c r="H192" s="46"/>
      <c r="I192" s="46"/>
      <c r="J192" s="46"/>
      <c r="K192" s="46"/>
      <c r="L192" s="46"/>
      <c r="M192" s="46"/>
      <c r="N192" s="46"/>
      <c r="O192" s="46"/>
      <c r="P192" s="287"/>
      <c r="Q192" s="288"/>
      <c r="R192" s="46"/>
      <c r="S192" s="289"/>
      <c r="T192" s="288"/>
      <c r="U192" s="288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 s="46"/>
      <c r="AL192" s="46"/>
      <c r="AM192" s="46"/>
      <c r="AN192" s="46"/>
      <c r="AO192" s="46"/>
      <c r="AP192" s="46"/>
      <c r="AQ192" s="46"/>
      <c r="AR192" s="46"/>
      <c r="AS192" s="46"/>
      <c r="AT192" s="46"/>
      <c r="AU192" s="46"/>
      <c r="AV192" s="46"/>
      <c r="AW192" s="46"/>
      <c r="AX192" s="46"/>
      <c r="AY192" s="46"/>
      <c r="AZ192" s="46"/>
      <c r="BA192" s="46"/>
      <c r="BB192" s="46"/>
      <c r="BC192" s="46"/>
      <c r="BD192" s="46"/>
      <c r="BE192" s="46"/>
      <c r="BF192" s="46"/>
      <c r="BG192" s="46"/>
      <c r="BH192" s="46"/>
      <c r="BI192" s="46"/>
      <c r="BJ192" s="46"/>
      <c r="BK192" s="46"/>
      <c r="BL192" s="46"/>
      <c r="BM192" s="46"/>
      <c r="BN192" s="46"/>
      <c r="BO192" s="46"/>
      <c r="BP192" s="46"/>
      <c r="BQ192" s="46"/>
    </row>
    <row r="193" spans="1:69">
      <c r="A193" s="285"/>
      <c r="B193" s="46"/>
      <c r="C193" s="240"/>
      <c r="D193" s="240"/>
      <c r="E193" s="46"/>
      <c r="F193" s="286"/>
      <c r="G193" s="46"/>
      <c r="H193" s="46"/>
      <c r="I193" s="46"/>
      <c r="J193" s="46"/>
      <c r="K193" s="46"/>
      <c r="L193" s="46"/>
      <c r="M193" s="46"/>
      <c r="N193" s="46"/>
      <c r="O193" s="46"/>
      <c r="P193" s="287"/>
      <c r="Q193" s="288"/>
      <c r="R193" s="46"/>
      <c r="S193" s="289"/>
      <c r="T193" s="288"/>
      <c r="U193" s="288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 s="46"/>
      <c r="AL193" s="46"/>
      <c r="AM193" s="46"/>
      <c r="AN193" s="46"/>
      <c r="AO193" s="46"/>
      <c r="AP193" s="46"/>
      <c r="AQ193" s="46"/>
      <c r="AR193" s="46"/>
      <c r="AS193" s="46"/>
      <c r="AT193" s="46"/>
      <c r="AU193" s="46"/>
      <c r="AV193" s="46"/>
      <c r="AW193" s="46"/>
      <c r="AX193" s="46"/>
      <c r="AY193" s="46"/>
      <c r="AZ193" s="46"/>
      <c r="BA193" s="46"/>
      <c r="BB193" s="46"/>
      <c r="BC193" s="46"/>
      <c r="BD193" s="46"/>
      <c r="BE193" s="46"/>
      <c r="BF193" s="46"/>
      <c r="BG193" s="46"/>
      <c r="BH193" s="46"/>
      <c r="BI193" s="46"/>
      <c r="BJ193" s="46"/>
      <c r="BK193" s="46"/>
      <c r="BL193" s="46"/>
      <c r="BM193" s="46"/>
      <c r="BN193" s="46"/>
      <c r="BO193" s="46"/>
      <c r="BP193" s="46"/>
      <c r="BQ193" s="46"/>
    </row>
    <row r="194" spans="1:69">
      <c r="A194" s="285"/>
      <c r="B194" s="46"/>
      <c r="C194" s="240"/>
      <c r="D194" s="240"/>
      <c r="E194" s="46"/>
      <c r="F194" s="286"/>
      <c r="G194" s="46"/>
      <c r="H194" s="46"/>
      <c r="I194" s="46"/>
      <c r="J194" s="46"/>
      <c r="K194" s="46"/>
      <c r="L194" s="46"/>
      <c r="M194" s="46"/>
      <c r="N194" s="46"/>
      <c r="O194" s="46"/>
      <c r="P194" s="287"/>
      <c r="Q194" s="288"/>
      <c r="R194" s="46"/>
      <c r="S194" s="289"/>
      <c r="T194" s="288"/>
      <c r="U194" s="288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 s="46"/>
      <c r="AL194" s="46"/>
      <c r="AM194" s="46"/>
      <c r="AN194" s="46"/>
      <c r="AO194" s="46"/>
      <c r="AP194" s="46"/>
      <c r="AQ194" s="46"/>
      <c r="AR194" s="46"/>
      <c r="AS194" s="46"/>
      <c r="AT194" s="46"/>
      <c r="AU194" s="46"/>
      <c r="AV194" s="46"/>
      <c r="AW194" s="46"/>
      <c r="AX194" s="46"/>
      <c r="AY194" s="46"/>
      <c r="AZ194" s="46"/>
      <c r="BA194" s="46"/>
      <c r="BB194" s="46"/>
      <c r="BC194" s="46"/>
      <c r="BD194" s="46"/>
      <c r="BE194" s="46"/>
      <c r="BF194" s="46"/>
      <c r="BG194" s="46"/>
      <c r="BH194" s="46"/>
      <c r="BI194" s="46"/>
      <c r="BJ194" s="46"/>
      <c r="BK194" s="46"/>
      <c r="BL194" s="46"/>
      <c r="BM194" s="46"/>
      <c r="BN194" s="46"/>
      <c r="BO194" s="46"/>
      <c r="BP194" s="46"/>
      <c r="BQ194" s="46"/>
    </row>
    <row r="195" spans="1:69">
      <c r="A195" s="285"/>
      <c r="B195" s="46"/>
      <c r="C195" s="240"/>
      <c r="D195" s="240"/>
      <c r="E195" s="46"/>
      <c r="F195" s="286"/>
      <c r="G195" s="46"/>
      <c r="H195" s="46"/>
      <c r="I195" s="46"/>
      <c r="J195" s="46"/>
      <c r="K195" s="46"/>
      <c r="L195" s="46"/>
      <c r="M195" s="46"/>
      <c r="N195" s="46"/>
      <c r="O195" s="46"/>
      <c r="P195" s="287"/>
      <c r="Q195" s="288"/>
      <c r="R195" s="46"/>
      <c r="S195" s="289"/>
      <c r="T195" s="288"/>
      <c r="U195" s="288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 s="46"/>
      <c r="AL195" s="46"/>
      <c r="AM195" s="46"/>
      <c r="AN195" s="46"/>
      <c r="AO195" s="46"/>
      <c r="AP195" s="46"/>
      <c r="AQ195" s="46"/>
      <c r="AR195" s="46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6"/>
      <c r="BE195" s="46"/>
      <c r="BF195" s="46"/>
      <c r="BG195" s="46"/>
      <c r="BH195" s="46"/>
      <c r="BI195" s="46"/>
      <c r="BJ195" s="46"/>
      <c r="BK195" s="46"/>
      <c r="BL195" s="46"/>
      <c r="BM195" s="46"/>
      <c r="BN195" s="46"/>
      <c r="BO195" s="46"/>
      <c r="BP195" s="46"/>
      <c r="BQ195" s="46"/>
    </row>
    <row r="196" spans="1:69">
      <c r="A196" s="285"/>
      <c r="B196" s="46"/>
      <c r="C196" s="240"/>
      <c r="D196" s="240"/>
      <c r="E196" s="46"/>
      <c r="F196" s="286"/>
      <c r="G196" s="46"/>
      <c r="H196" s="46"/>
      <c r="I196" s="46"/>
      <c r="J196" s="46"/>
      <c r="K196" s="46"/>
      <c r="L196" s="46"/>
      <c r="M196" s="46"/>
      <c r="N196" s="46"/>
      <c r="O196" s="46"/>
      <c r="P196" s="287"/>
      <c r="Q196" s="288"/>
      <c r="R196" s="46"/>
      <c r="S196" s="289"/>
      <c r="T196" s="288"/>
      <c r="U196" s="288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 s="46"/>
      <c r="AL196" s="46"/>
      <c r="AM196" s="46"/>
      <c r="AN196" s="46"/>
      <c r="AO196" s="46"/>
      <c r="AP196" s="46"/>
      <c r="AQ196" s="46"/>
      <c r="AR196" s="46"/>
      <c r="AS196" s="46"/>
      <c r="AT196" s="46"/>
      <c r="AU196" s="46"/>
      <c r="AV196" s="46"/>
      <c r="AW196" s="46"/>
      <c r="AX196" s="46"/>
      <c r="AY196" s="46"/>
      <c r="AZ196" s="46"/>
      <c r="BA196" s="46"/>
      <c r="BB196" s="46"/>
      <c r="BC196" s="46"/>
      <c r="BD196" s="46"/>
      <c r="BE196" s="46"/>
      <c r="BF196" s="46"/>
      <c r="BG196" s="46"/>
      <c r="BH196" s="46"/>
      <c r="BI196" s="46"/>
      <c r="BJ196" s="46"/>
      <c r="BK196" s="46"/>
      <c r="BL196" s="46"/>
      <c r="BM196" s="46"/>
      <c r="BN196" s="46"/>
      <c r="BO196" s="46"/>
      <c r="BP196" s="46"/>
      <c r="BQ196" s="46"/>
    </row>
    <row r="197" spans="1:69">
      <c r="A197" s="285"/>
      <c r="B197" s="46"/>
      <c r="C197" s="240"/>
      <c r="D197" s="240"/>
      <c r="E197" s="46"/>
      <c r="F197" s="286"/>
      <c r="G197" s="46"/>
      <c r="H197" s="46"/>
      <c r="I197" s="46"/>
      <c r="J197" s="46"/>
      <c r="K197" s="46"/>
      <c r="L197" s="46"/>
      <c r="M197" s="46"/>
      <c r="N197" s="46"/>
      <c r="O197" s="46"/>
      <c r="P197" s="287"/>
      <c r="Q197" s="288"/>
      <c r="R197" s="46"/>
      <c r="S197" s="289"/>
      <c r="T197" s="288"/>
      <c r="U197" s="288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 s="46"/>
      <c r="AL197" s="46"/>
      <c r="AM197" s="46"/>
      <c r="AN197" s="46"/>
      <c r="AO197" s="46"/>
      <c r="AP197" s="46"/>
      <c r="AQ197" s="46"/>
      <c r="AR197" s="46"/>
      <c r="AS197" s="46"/>
      <c r="AT197" s="46"/>
      <c r="AU197" s="46"/>
      <c r="AV197" s="46"/>
      <c r="AW197" s="46"/>
      <c r="AX197" s="46"/>
      <c r="AY197" s="46"/>
      <c r="AZ197" s="46"/>
      <c r="BA197" s="46"/>
      <c r="BB197" s="46"/>
      <c r="BC197" s="46"/>
      <c r="BD197" s="46"/>
      <c r="BE197" s="46"/>
      <c r="BF197" s="46"/>
      <c r="BG197" s="46"/>
      <c r="BH197" s="46"/>
      <c r="BI197" s="46"/>
      <c r="BJ197" s="46"/>
      <c r="BK197" s="46"/>
      <c r="BL197" s="46"/>
      <c r="BM197" s="46"/>
      <c r="BN197" s="46"/>
      <c r="BO197" s="46"/>
      <c r="BP197" s="46"/>
      <c r="BQ197" s="46"/>
    </row>
    <row r="198" spans="1:69">
      <c r="A198" s="285"/>
      <c r="B198" s="46"/>
      <c r="C198" s="240"/>
      <c r="D198" s="240"/>
      <c r="E198" s="46"/>
      <c r="F198" s="286"/>
      <c r="G198" s="46"/>
      <c r="H198" s="46"/>
      <c r="I198" s="46"/>
      <c r="J198" s="46"/>
      <c r="K198" s="46"/>
      <c r="L198" s="46"/>
      <c r="M198" s="46"/>
      <c r="N198" s="46"/>
      <c r="O198" s="46"/>
      <c r="P198" s="287"/>
      <c r="Q198" s="288"/>
      <c r="R198" s="46"/>
      <c r="S198" s="289"/>
      <c r="T198" s="288"/>
      <c r="U198" s="288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 s="46"/>
      <c r="AL198" s="46"/>
      <c r="AM198" s="46"/>
      <c r="AN198" s="46"/>
      <c r="AO198" s="46"/>
      <c r="AP198" s="46"/>
      <c r="AQ198" s="46"/>
      <c r="AR198" s="46"/>
      <c r="AS198" s="46"/>
      <c r="AT198" s="46"/>
      <c r="AU198" s="46"/>
      <c r="AV198" s="46"/>
      <c r="AW198" s="46"/>
      <c r="AX198" s="46"/>
      <c r="AY198" s="46"/>
      <c r="AZ198" s="46"/>
      <c r="BA198" s="46"/>
      <c r="BB198" s="46"/>
      <c r="BC198" s="46"/>
      <c r="BD198" s="46"/>
      <c r="BE198" s="46"/>
      <c r="BF198" s="46"/>
      <c r="BG198" s="46"/>
      <c r="BH198" s="46"/>
      <c r="BI198" s="46"/>
      <c r="BJ198" s="46"/>
      <c r="BK198" s="46"/>
      <c r="BL198" s="46"/>
      <c r="BM198" s="46"/>
      <c r="BN198" s="46"/>
      <c r="BO198" s="46"/>
      <c r="BP198" s="46"/>
      <c r="BQ198" s="46"/>
    </row>
    <row r="199" spans="1:69">
      <c r="A199" s="285"/>
      <c r="B199" s="46"/>
      <c r="C199" s="240"/>
      <c r="D199" s="240"/>
      <c r="E199" s="46"/>
      <c r="F199" s="286"/>
      <c r="G199" s="46"/>
      <c r="H199" s="46"/>
      <c r="I199" s="46"/>
      <c r="J199" s="46"/>
      <c r="K199" s="46"/>
      <c r="L199" s="46"/>
      <c r="M199" s="46"/>
      <c r="N199" s="46"/>
      <c r="O199" s="46"/>
      <c r="P199" s="287"/>
      <c r="Q199" s="288"/>
      <c r="R199" s="46"/>
      <c r="S199" s="289"/>
      <c r="T199" s="288"/>
      <c r="U199" s="288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 s="46"/>
      <c r="AL199" s="46"/>
      <c r="AM199" s="46"/>
      <c r="AN199" s="46"/>
      <c r="AO199" s="46"/>
      <c r="AP199" s="46"/>
      <c r="AQ199" s="46"/>
      <c r="AR199" s="46"/>
      <c r="AS199" s="46"/>
      <c r="AT199" s="46"/>
      <c r="AU199" s="46"/>
      <c r="AV199" s="46"/>
      <c r="AW199" s="46"/>
      <c r="AX199" s="46"/>
      <c r="AY199" s="46"/>
      <c r="AZ199" s="46"/>
      <c r="BA199" s="46"/>
      <c r="BB199" s="46"/>
      <c r="BC199" s="46"/>
      <c r="BD199" s="46"/>
      <c r="BE199" s="46"/>
      <c r="BF199" s="46"/>
      <c r="BG199" s="46"/>
      <c r="BH199" s="46"/>
      <c r="BI199" s="46"/>
      <c r="BJ199" s="46"/>
      <c r="BK199" s="46"/>
      <c r="BL199" s="46"/>
      <c r="BM199" s="46"/>
      <c r="BN199" s="46"/>
      <c r="BO199" s="46"/>
      <c r="BP199" s="46"/>
      <c r="BQ199" s="46"/>
    </row>
    <row r="200" spans="1:69">
      <c r="A200" s="285"/>
      <c r="B200" s="46"/>
      <c r="C200" s="240"/>
      <c r="D200" s="240"/>
      <c r="E200" s="46"/>
      <c r="F200" s="286"/>
      <c r="G200" s="46"/>
      <c r="H200" s="46"/>
      <c r="I200" s="46"/>
      <c r="J200" s="46"/>
      <c r="K200" s="46"/>
      <c r="L200" s="46"/>
      <c r="M200" s="46"/>
      <c r="N200" s="46"/>
      <c r="O200" s="46"/>
      <c r="P200" s="287"/>
      <c r="Q200" s="288"/>
      <c r="R200" s="46"/>
      <c r="S200" s="289"/>
      <c r="T200" s="288"/>
      <c r="U200" s="288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46"/>
      <c r="BE200" s="46"/>
      <c r="BF200" s="46"/>
      <c r="BG200" s="46"/>
      <c r="BH200" s="46"/>
      <c r="BI200" s="46"/>
      <c r="BJ200" s="46"/>
      <c r="BK200" s="46"/>
      <c r="BL200" s="46"/>
      <c r="BM200" s="46"/>
      <c r="BN200" s="46"/>
      <c r="BO200" s="46"/>
      <c r="BP200" s="46"/>
      <c r="BQ200" s="46"/>
    </row>
    <row r="201" spans="1:69">
      <c r="A201" s="285"/>
      <c r="B201" s="46"/>
      <c r="C201" s="240"/>
      <c r="D201" s="240"/>
      <c r="E201" s="46"/>
      <c r="F201" s="286"/>
      <c r="G201" s="46"/>
      <c r="H201" s="46"/>
      <c r="I201" s="46"/>
      <c r="J201" s="46"/>
      <c r="K201" s="46"/>
      <c r="L201" s="46"/>
      <c r="M201" s="46"/>
      <c r="N201" s="46"/>
      <c r="O201" s="46"/>
      <c r="P201" s="287"/>
      <c r="Q201" s="288"/>
      <c r="R201" s="46"/>
      <c r="S201" s="289"/>
      <c r="T201" s="288"/>
      <c r="U201" s="288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  <c r="AS201" s="46"/>
      <c r="AT201" s="46"/>
      <c r="AU201" s="46"/>
      <c r="AV201" s="46"/>
      <c r="AW201" s="46"/>
      <c r="AX201" s="46"/>
      <c r="AY201" s="46"/>
      <c r="AZ201" s="46"/>
      <c r="BA201" s="46"/>
      <c r="BB201" s="46"/>
      <c r="BC201" s="46"/>
      <c r="BD201" s="46"/>
      <c r="BE201" s="46"/>
      <c r="BF201" s="46"/>
      <c r="BG201" s="46"/>
      <c r="BH201" s="46"/>
      <c r="BI201" s="46"/>
      <c r="BJ201" s="46"/>
      <c r="BK201" s="46"/>
      <c r="BL201" s="46"/>
      <c r="BM201" s="46"/>
      <c r="BN201" s="46"/>
      <c r="BO201" s="46"/>
      <c r="BP201" s="46"/>
      <c r="BQ201" s="46"/>
    </row>
    <row r="202" spans="1:69">
      <c r="A202" s="285"/>
      <c r="B202" s="46"/>
      <c r="C202" s="240"/>
      <c r="D202" s="240"/>
      <c r="E202" s="46"/>
      <c r="F202" s="286"/>
      <c r="G202" s="46"/>
      <c r="H202" s="46"/>
      <c r="I202" s="46"/>
      <c r="J202" s="46"/>
      <c r="K202" s="46"/>
      <c r="L202" s="46"/>
      <c r="M202" s="46"/>
      <c r="N202" s="46"/>
      <c r="O202" s="46"/>
      <c r="P202" s="287"/>
      <c r="Q202" s="288"/>
      <c r="R202" s="46"/>
      <c r="S202" s="289"/>
      <c r="T202" s="288"/>
      <c r="U202" s="288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 s="46"/>
      <c r="AL202" s="46"/>
      <c r="AM202" s="46"/>
      <c r="AN202" s="46"/>
      <c r="AO202" s="46"/>
      <c r="AP202" s="46"/>
      <c r="AQ202" s="46"/>
      <c r="AR202" s="46"/>
      <c r="AS202" s="46"/>
      <c r="AT202" s="46"/>
      <c r="AU202" s="46"/>
      <c r="AV202" s="46"/>
      <c r="AW202" s="46"/>
      <c r="AX202" s="46"/>
      <c r="AY202" s="46"/>
      <c r="AZ202" s="46"/>
      <c r="BA202" s="46"/>
      <c r="BB202" s="46"/>
      <c r="BC202" s="46"/>
      <c r="BD202" s="46"/>
      <c r="BE202" s="46"/>
      <c r="BF202" s="46"/>
      <c r="BG202" s="46"/>
      <c r="BH202" s="46"/>
      <c r="BI202" s="46"/>
      <c r="BJ202" s="46"/>
      <c r="BK202" s="46"/>
      <c r="BL202" s="46"/>
      <c r="BM202" s="46"/>
      <c r="BN202" s="46"/>
      <c r="BO202" s="46"/>
      <c r="BP202" s="46"/>
      <c r="BQ202" s="46"/>
    </row>
    <row r="203" spans="1:69">
      <c r="A203" s="285"/>
      <c r="B203" s="46"/>
      <c r="C203" s="240"/>
      <c r="D203" s="240"/>
      <c r="E203" s="46"/>
      <c r="F203" s="286"/>
      <c r="G203" s="46"/>
      <c r="H203" s="46"/>
      <c r="I203" s="46"/>
      <c r="J203" s="46"/>
      <c r="K203" s="46"/>
      <c r="L203" s="46"/>
      <c r="M203" s="46"/>
      <c r="N203" s="46"/>
      <c r="O203" s="46"/>
      <c r="P203" s="287"/>
      <c r="Q203" s="288"/>
      <c r="R203" s="46"/>
      <c r="S203" s="289"/>
      <c r="T203" s="288"/>
      <c r="U203" s="288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  <c r="AS203" s="46"/>
      <c r="AT203" s="46"/>
      <c r="AU203" s="46"/>
      <c r="AV203" s="46"/>
      <c r="AW203" s="46"/>
      <c r="AX203" s="46"/>
      <c r="AY203" s="46"/>
      <c r="AZ203" s="46"/>
      <c r="BA203" s="46"/>
      <c r="BB203" s="46"/>
      <c r="BC203" s="46"/>
      <c r="BD203" s="46"/>
      <c r="BE203" s="46"/>
      <c r="BF203" s="46"/>
      <c r="BG203" s="46"/>
      <c r="BH203" s="46"/>
      <c r="BI203" s="46"/>
      <c r="BJ203" s="46"/>
      <c r="BK203" s="46"/>
      <c r="BL203" s="46"/>
      <c r="BM203" s="46"/>
      <c r="BN203" s="46"/>
      <c r="BO203" s="46"/>
      <c r="BP203" s="46"/>
      <c r="BQ203" s="46"/>
    </row>
    <row r="204" spans="1:69">
      <c r="A204" s="285"/>
      <c r="B204" s="46"/>
      <c r="C204" s="240"/>
      <c r="D204" s="240"/>
      <c r="E204" s="46"/>
      <c r="F204" s="286"/>
      <c r="G204" s="46"/>
      <c r="H204" s="46"/>
      <c r="I204" s="46"/>
      <c r="J204" s="46"/>
      <c r="K204" s="46"/>
      <c r="L204" s="46"/>
      <c r="M204" s="46"/>
      <c r="N204" s="46"/>
      <c r="O204" s="46"/>
      <c r="P204" s="287"/>
      <c r="Q204" s="288"/>
      <c r="R204" s="46"/>
      <c r="S204" s="289"/>
      <c r="T204" s="288"/>
      <c r="U204" s="288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  <c r="AS204" s="46"/>
      <c r="AT204" s="46"/>
      <c r="AU204" s="46"/>
      <c r="AV204" s="46"/>
      <c r="AW204" s="46"/>
      <c r="AX204" s="46"/>
      <c r="AY204" s="46"/>
      <c r="AZ204" s="46"/>
      <c r="BA204" s="46"/>
      <c r="BB204" s="46"/>
      <c r="BC204" s="46"/>
      <c r="BD204" s="46"/>
      <c r="BE204" s="46"/>
      <c r="BF204" s="46"/>
      <c r="BG204" s="46"/>
      <c r="BH204" s="46"/>
      <c r="BI204" s="46"/>
      <c r="BJ204" s="46"/>
      <c r="BK204" s="46"/>
      <c r="BL204" s="46"/>
      <c r="BM204" s="46"/>
      <c r="BN204" s="46"/>
      <c r="BO204" s="46"/>
      <c r="BP204" s="46"/>
      <c r="BQ204" s="46"/>
    </row>
    <row r="205" spans="1:69">
      <c r="A205" s="285"/>
      <c r="B205" s="46"/>
      <c r="C205" s="240"/>
      <c r="D205" s="240"/>
      <c r="E205" s="46"/>
      <c r="F205" s="286"/>
      <c r="G205" s="46"/>
      <c r="H205" s="46"/>
      <c r="I205" s="46"/>
      <c r="J205" s="46"/>
      <c r="K205" s="46"/>
      <c r="L205" s="46"/>
      <c r="M205" s="46"/>
      <c r="N205" s="46"/>
      <c r="O205" s="46"/>
      <c r="P205" s="287"/>
      <c r="Q205" s="288"/>
      <c r="R205" s="46"/>
      <c r="S205" s="289"/>
      <c r="T205" s="288"/>
      <c r="U205" s="288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  <c r="AS205" s="46"/>
      <c r="AT205" s="46"/>
      <c r="AU205" s="46"/>
      <c r="AV205" s="46"/>
      <c r="AW205" s="46"/>
      <c r="AX205" s="46"/>
      <c r="AY205" s="46"/>
      <c r="AZ205" s="46"/>
      <c r="BA205" s="46"/>
      <c r="BB205" s="46"/>
      <c r="BC205" s="46"/>
      <c r="BD205" s="46"/>
      <c r="BE205" s="46"/>
      <c r="BF205" s="46"/>
      <c r="BG205" s="46"/>
      <c r="BH205" s="46"/>
      <c r="BI205" s="46"/>
      <c r="BJ205" s="46"/>
      <c r="BK205" s="46"/>
      <c r="BL205" s="46"/>
      <c r="BM205" s="46"/>
      <c r="BN205" s="46"/>
      <c r="BO205" s="46"/>
      <c r="BP205" s="46"/>
      <c r="BQ205" s="46"/>
    </row>
    <row r="206" spans="1:69">
      <c r="A206" s="285"/>
      <c r="B206" s="46"/>
      <c r="C206" s="240"/>
      <c r="D206" s="240"/>
      <c r="E206" s="46"/>
      <c r="F206" s="286"/>
      <c r="G206" s="46"/>
      <c r="H206" s="46"/>
      <c r="I206" s="46"/>
      <c r="J206" s="46"/>
      <c r="K206" s="46"/>
      <c r="L206" s="46"/>
      <c r="M206" s="46"/>
      <c r="N206" s="46"/>
      <c r="O206" s="46"/>
      <c r="P206" s="287"/>
      <c r="Q206" s="288"/>
      <c r="R206" s="46"/>
      <c r="S206" s="289"/>
      <c r="T206" s="288"/>
      <c r="U206" s="288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  <c r="AS206" s="46"/>
      <c r="AT206" s="46"/>
      <c r="AU206" s="46"/>
      <c r="AV206" s="46"/>
      <c r="AW206" s="46"/>
      <c r="AX206" s="46"/>
      <c r="AY206" s="46"/>
      <c r="AZ206" s="46"/>
      <c r="BA206" s="46"/>
      <c r="BB206" s="46"/>
      <c r="BC206" s="46"/>
      <c r="BD206" s="46"/>
      <c r="BE206" s="46"/>
      <c r="BF206" s="46"/>
      <c r="BG206" s="46"/>
      <c r="BH206" s="46"/>
      <c r="BI206" s="46"/>
      <c r="BJ206" s="46"/>
      <c r="BK206" s="46"/>
      <c r="BL206" s="46"/>
      <c r="BM206" s="46"/>
      <c r="BN206" s="46"/>
      <c r="BO206" s="46"/>
      <c r="BP206" s="46"/>
      <c r="BQ206" s="46"/>
    </row>
    <row r="207" spans="1:69">
      <c r="A207" s="285"/>
      <c r="B207" s="46"/>
      <c r="C207" s="240"/>
      <c r="D207" s="240"/>
      <c r="E207" s="46"/>
      <c r="F207" s="286"/>
      <c r="G207" s="46"/>
      <c r="H207" s="46"/>
      <c r="I207" s="46"/>
      <c r="J207" s="46"/>
      <c r="K207" s="46"/>
      <c r="L207" s="46"/>
      <c r="M207" s="46"/>
      <c r="N207" s="46"/>
      <c r="O207" s="46"/>
      <c r="P207" s="287"/>
      <c r="Q207" s="288"/>
      <c r="R207" s="46"/>
      <c r="S207" s="289"/>
      <c r="T207" s="288"/>
      <c r="U207" s="288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 s="46"/>
      <c r="AL207" s="46"/>
      <c r="AM207" s="46"/>
      <c r="AN207" s="46"/>
      <c r="AO207" s="46"/>
      <c r="AP207" s="46"/>
      <c r="AQ207" s="46"/>
      <c r="AR207" s="46"/>
      <c r="AS207" s="46"/>
      <c r="AT207" s="46"/>
      <c r="AU207" s="46"/>
      <c r="AV207" s="46"/>
      <c r="AW207" s="46"/>
      <c r="AX207" s="46"/>
      <c r="AY207" s="46"/>
      <c r="AZ207" s="46"/>
      <c r="BA207" s="46"/>
      <c r="BB207" s="46"/>
      <c r="BC207" s="46"/>
      <c r="BD207" s="46"/>
      <c r="BE207" s="46"/>
      <c r="BF207" s="46"/>
      <c r="BG207" s="46"/>
      <c r="BH207" s="46"/>
      <c r="BI207" s="46"/>
      <c r="BJ207" s="46"/>
      <c r="BK207" s="46"/>
      <c r="BL207" s="46"/>
      <c r="BM207" s="46"/>
      <c r="BN207" s="46"/>
      <c r="BO207" s="46"/>
      <c r="BP207" s="46"/>
      <c r="BQ207" s="46"/>
    </row>
    <row r="208" spans="1:69">
      <c r="A208" s="285"/>
      <c r="B208" s="46"/>
      <c r="C208" s="240"/>
      <c r="D208" s="240"/>
      <c r="E208" s="46"/>
      <c r="F208" s="286"/>
      <c r="G208" s="46"/>
      <c r="H208" s="46"/>
      <c r="I208" s="46"/>
      <c r="J208" s="46"/>
      <c r="K208" s="46"/>
      <c r="L208" s="46"/>
      <c r="M208" s="46"/>
      <c r="N208" s="46"/>
      <c r="O208" s="46"/>
      <c r="P208" s="287"/>
      <c r="Q208" s="288"/>
      <c r="R208" s="46"/>
      <c r="S208" s="289"/>
      <c r="T208" s="288"/>
      <c r="U208" s="288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 s="46"/>
      <c r="AL208" s="46"/>
      <c r="AM208" s="46"/>
      <c r="AN208" s="46"/>
      <c r="AO208" s="46"/>
      <c r="AP208" s="46"/>
      <c r="AQ208" s="46"/>
      <c r="AR208" s="46"/>
      <c r="AS208" s="46"/>
      <c r="AT208" s="46"/>
      <c r="AU208" s="46"/>
      <c r="AV208" s="46"/>
      <c r="AW208" s="46"/>
      <c r="AX208" s="46"/>
      <c r="AY208" s="46"/>
      <c r="AZ208" s="46"/>
      <c r="BA208" s="46"/>
      <c r="BB208" s="46"/>
      <c r="BC208" s="46"/>
      <c r="BD208" s="46"/>
      <c r="BE208" s="46"/>
      <c r="BF208" s="46"/>
      <c r="BG208" s="46"/>
      <c r="BH208" s="46"/>
      <c r="BI208" s="46"/>
      <c r="BJ208" s="46"/>
      <c r="BK208" s="46"/>
      <c r="BL208" s="46"/>
      <c r="BM208" s="46"/>
      <c r="BN208" s="46"/>
      <c r="BO208" s="46"/>
      <c r="BP208" s="46"/>
      <c r="BQ208" s="46"/>
    </row>
  </sheetData>
  <mergeCells count="7">
    <mergeCell ref="G1:I1"/>
    <mergeCell ref="L12:Q12"/>
    <mergeCell ref="R12:U12"/>
    <mergeCell ref="C1:C2"/>
    <mergeCell ref="D1:D2"/>
    <mergeCell ref="E1:E2"/>
    <mergeCell ref="F1:F2"/>
  </mergeCells>
  <pageMargins left="0.7" right="0.7" top="0.75" bottom="0.75" header="0.3" footer="0.3"/>
  <headerFooter/>
  <picture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D900"/>
  </sheetPr>
  <dimension ref="A1:BN198"/>
  <sheetViews>
    <sheetView workbookViewId="0">
      <pane xSplit="8" ySplit="2" topLeftCell="I3" activePane="bottomRight" state="frozen"/>
      <selection/>
      <selection pane="topRight"/>
      <selection pane="bottomLeft"/>
      <selection pane="bottomRight" activeCell="A1" sqref="A1"/>
    </sheetView>
  </sheetViews>
  <sheetFormatPr defaultColWidth="11.0757575757576" defaultRowHeight="15.6"/>
  <cols>
    <col min="1" max="2" width="10" customWidth="1" outlineLevel="1"/>
    <col min="3" max="3" width="11.6893939393939" customWidth="1" outlineLevel="1"/>
    <col min="4" max="6" width="10" customWidth="1"/>
    <col min="7" max="7" width="14.0757575757576" customWidth="1"/>
    <col min="8" max="8" width="10" customWidth="1"/>
    <col min="9" max="9" width="29.1515151515152" customWidth="1"/>
    <col min="10" max="10" width="16.6893939393939" customWidth="1"/>
    <col min="11" max="11" width="25.1515151515152" customWidth="1"/>
    <col min="12" max="12" width="56.7651515151515" customWidth="1"/>
    <col min="13" max="13" width="7.92424242424242" customWidth="1"/>
    <col min="14" max="14" width="11.0757575757576" customWidth="1"/>
    <col min="15" max="15" width="15.3863636363636" customWidth="1"/>
    <col min="16" max="16" width="14.8409090909091" customWidth="1"/>
    <col min="17" max="19" width="14.4621212121212" customWidth="1"/>
    <col min="20" max="43" width="10" customWidth="1"/>
    <col min="44" max="50" width="10" hidden="1" customWidth="1"/>
    <col min="51" max="66" width="10" customWidth="1"/>
  </cols>
  <sheetData>
    <row r="1" spans="1:66">
      <c r="A1" s="190"/>
      <c r="B1" s="190"/>
      <c r="C1" s="190"/>
      <c r="D1" s="190"/>
      <c r="E1" s="190"/>
      <c r="F1" s="190"/>
      <c r="G1" s="191"/>
      <c r="H1" s="192"/>
      <c r="I1" s="193"/>
      <c r="J1" s="194"/>
      <c r="K1" s="190"/>
      <c r="L1" s="190"/>
      <c r="M1" s="195"/>
      <c r="N1" s="196">
        <v>45717</v>
      </c>
      <c r="O1" s="197"/>
      <c r="P1" s="197"/>
      <c r="Q1" s="198"/>
      <c r="R1" s="199"/>
      <c r="S1" s="197"/>
      <c r="T1" s="200">
        <v>45901</v>
      </c>
      <c r="U1" s="201"/>
      <c r="V1" s="200"/>
      <c r="W1" s="202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203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3"/>
      <c r="AY1" s="193"/>
      <c r="AZ1" s="190"/>
      <c r="BA1" s="190"/>
      <c r="BB1" s="190"/>
      <c r="BC1" s="190"/>
      <c r="BD1" s="190"/>
      <c r="BE1" s="190"/>
      <c r="BF1" s="190"/>
      <c r="BG1" s="192"/>
      <c r="BH1" s="190"/>
      <c r="BI1" s="190"/>
      <c r="BJ1" s="190"/>
      <c r="BK1" s="190"/>
      <c r="BL1" s="190"/>
      <c r="BM1" s="190"/>
      <c r="BN1" s="190"/>
    </row>
    <row r="2" ht="32.5" customHeight="1" spans="1:66">
      <c r="A2" s="190" t="s">
        <v>586</v>
      </c>
      <c r="B2" s="190" t="s">
        <v>587</v>
      </c>
      <c r="C2" s="190" t="s">
        <v>588</v>
      </c>
      <c r="D2" s="190" t="s">
        <v>589</v>
      </c>
      <c r="E2" s="190" t="s">
        <v>494</v>
      </c>
      <c r="F2" s="190" t="s">
        <v>590</v>
      </c>
      <c r="G2" s="191" t="s">
        <v>385</v>
      </c>
      <c r="H2" s="192" t="s">
        <v>496</v>
      </c>
      <c r="I2" s="193" t="s">
        <v>591</v>
      </c>
      <c r="J2" s="194" t="s">
        <v>592</v>
      </c>
      <c r="K2" s="190" t="s">
        <v>593</v>
      </c>
      <c r="L2" s="190" t="s">
        <v>105</v>
      </c>
      <c r="M2" s="195" t="s">
        <v>499</v>
      </c>
      <c r="N2" s="197" t="s">
        <v>500</v>
      </c>
      <c r="O2" s="204" t="s">
        <v>29</v>
      </c>
      <c r="P2" s="205" t="s">
        <v>501</v>
      </c>
      <c r="Q2" s="206" t="s">
        <v>113</v>
      </c>
      <c r="R2" s="199" t="s">
        <v>114</v>
      </c>
      <c r="S2" s="204" t="s">
        <v>594</v>
      </c>
      <c r="T2" s="155" t="s">
        <v>113</v>
      </c>
      <c r="U2" s="154" t="s">
        <v>114</v>
      </c>
      <c r="V2" s="155" t="s">
        <v>482</v>
      </c>
      <c r="W2" s="207" t="s">
        <v>502</v>
      </c>
      <c r="X2" s="190" t="s">
        <v>505</v>
      </c>
      <c r="Y2" s="190" t="s">
        <v>595</v>
      </c>
      <c r="Z2" s="190" t="s">
        <v>596</v>
      </c>
      <c r="AA2" s="190" t="s">
        <v>597</v>
      </c>
      <c r="AB2" s="190" t="s">
        <v>598</v>
      </c>
      <c r="AC2" s="190" t="s">
        <v>599</v>
      </c>
      <c r="AD2" s="190" t="s">
        <v>600</v>
      </c>
      <c r="AE2" s="190" t="s">
        <v>601</v>
      </c>
      <c r="AF2" s="208" t="s">
        <v>602</v>
      </c>
      <c r="AG2" s="208" t="s">
        <v>603</v>
      </c>
      <c r="AH2" s="208" t="s">
        <v>604</v>
      </c>
      <c r="AI2" s="208" t="s">
        <v>605</v>
      </c>
      <c r="AJ2" s="208" t="s">
        <v>606</v>
      </c>
      <c r="AK2" s="208" t="s">
        <v>607</v>
      </c>
      <c r="AL2" s="190" t="s">
        <v>608</v>
      </c>
      <c r="AM2" s="203" t="s">
        <v>609</v>
      </c>
      <c r="AN2" s="190" t="s">
        <v>610</v>
      </c>
      <c r="AO2" s="190" t="s">
        <v>611</v>
      </c>
      <c r="AP2" s="190" t="s">
        <v>612</v>
      </c>
      <c r="AQ2" s="190" t="s">
        <v>115</v>
      </c>
      <c r="AR2" s="190" t="s">
        <v>613</v>
      </c>
      <c r="AS2" s="190" t="s">
        <v>614</v>
      </c>
      <c r="AT2" s="190" t="s">
        <v>615</v>
      </c>
      <c r="AU2" s="190" t="s">
        <v>616</v>
      </c>
      <c r="AV2" s="190" t="s">
        <v>617</v>
      </c>
      <c r="AW2" s="190" t="s">
        <v>618</v>
      </c>
      <c r="AX2" s="193" t="s">
        <v>385</v>
      </c>
      <c r="AY2" s="193" t="s">
        <v>619</v>
      </c>
      <c r="AZ2" s="190"/>
      <c r="BA2" s="190"/>
      <c r="BB2" s="190"/>
      <c r="BC2" s="190" t="s">
        <v>620</v>
      </c>
      <c r="BD2" s="190" t="s">
        <v>621</v>
      </c>
      <c r="BE2" s="190" t="s">
        <v>622</v>
      </c>
      <c r="BF2" s="190" t="s">
        <v>623</v>
      </c>
      <c r="BG2" s="192" t="s">
        <v>496</v>
      </c>
      <c r="BH2" s="190" t="s">
        <v>624</v>
      </c>
      <c r="BI2" s="190" t="s">
        <v>625</v>
      </c>
      <c r="BJ2" s="190" t="s">
        <v>626</v>
      </c>
      <c r="BK2" s="190" t="s">
        <v>627</v>
      </c>
      <c r="BL2" s="190" t="s">
        <v>628</v>
      </c>
      <c r="BM2" s="190" t="s">
        <v>629</v>
      </c>
      <c r="BN2" s="190" t="s">
        <v>630</v>
      </c>
    </row>
    <row r="3" spans="1:66">
      <c r="A3" s="51" t="s">
        <v>631</v>
      </c>
      <c r="B3" s="51" t="s">
        <v>574</v>
      </c>
      <c r="C3" s="51">
        <v>13364232028</v>
      </c>
      <c r="D3" s="51">
        <v>10217029</v>
      </c>
      <c r="E3" s="51" t="s">
        <v>518</v>
      </c>
      <c r="F3" s="51">
        <v>455270</v>
      </c>
      <c r="G3" s="72">
        <v>97.53</v>
      </c>
      <c r="H3" s="51" t="s">
        <v>507</v>
      </c>
      <c r="I3" s="51" t="s">
        <v>118</v>
      </c>
      <c r="J3" s="72" t="s">
        <v>118</v>
      </c>
      <c r="K3" s="51" t="s">
        <v>632</v>
      </c>
      <c r="L3" s="209" t="s">
        <v>633</v>
      </c>
      <c r="M3" s="210" t="s">
        <v>508</v>
      </c>
      <c r="N3" s="65">
        <v>3300</v>
      </c>
      <c r="O3" s="51">
        <f t="shared" ref="O3:O20" si="0">N3*G3</f>
        <v>321849</v>
      </c>
      <c r="P3" s="63">
        <f t="shared" ref="P3:P34" si="1">O3/F3</f>
        <v>0.70694093614778</v>
      </c>
      <c r="Q3" s="211">
        <f t="shared" ref="Q3:Q13" si="2">N3*0.7</f>
        <v>2310</v>
      </c>
      <c r="R3" s="212">
        <f t="shared" ref="R3:R20" si="3">Q3*G3</f>
        <v>225294.3</v>
      </c>
      <c r="S3" s="213">
        <v>45736</v>
      </c>
      <c r="T3" s="51">
        <v>2240.7</v>
      </c>
      <c r="U3" s="72">
        <f t="shared" ref="U3:U20" si="4">T3*G3</f>
        <v>218535.471</v>
      </c>
      <c r="V3" s="63">
        <f t="shared" ref="V3:V34" si="5">U3/F3</f>
        <v>0.480012895644343</v>
      </c>
      <c r="W3" s="63">
        <f t="shared" ref="W3:W35" si="6">U3/R3</f>
        <v>0.97</v>
      </c>
      <c r="X3" s="51" t="s">
        <v>574</v>
      </c>
      <c r="Y3" s="51" t="s">
        <v>634</v>
      </c>
      <c r="Z3" s="51" t="s">
        <v>635</v>
      </c>
      <c r="AA3" s="51" t="s">
        <v>636</v>
      </c>
      <c r="AB3" s="51" t="s">
        <v>637</v>
      </c>
      <c r="AC3" s="51" t="s">
        <v>638</v>
      </c>
      <c r="AD3" s="51" t="s">
        <v>639</v>
      </c>
      <c r="AE3" s="51" t="s">
        <v>538</v>
      </c>
      <c r="AF3" s="51" t="s">
        <v>640</v>
      </c>
      <c r="AG3" s="51" t="s">
        <v>641</v>
      </c>
      <c r="AH3" s="51" t="s">
        <v>642</v>
      </c>
      <c r="AI3" s="51"/>
      <c r="AJ3" s="51"/>
      <c r="AK3" s="51"/>
      <c r="AL3" s="51" t="s">
        <v>537</v>
      </c>
      <c r="AM3" s="51" t="s">
        <v>538</v>
      </c>
      <c r="AN3" s="51"/>
      <c r="AO3" s="51">
        <v>292590</v>
      </c>
      <c r="AP3" s="51"/>
      <c r="AQ3" s="51"/>
      <c r="AR3" s="51"/>
      <c r="AS3" s="51"/>
      <c r="AT3" s="51"/>
      <c r="AU3" s="51"/>
      <c r="AV3" s="51"/>
      <c r="AW3" s="51"/>
      <c r="AX3" s="51"/>
      <c r="AY3" s="51">
        <v>97.53</v>
      </c>
      <c r="AZ3" s="51" t="s">
        <v>643</v>
      </c>
      <c r="BA3" s="51" t="s">
        <v>644</v>
      </c>
      <c r="BB3" s="51" t="s">
        <v>632</v>
      </c>
      <c r="BC3" s="51"/>
      <c r="BD3" s="51"/>
      <c r="BE3" s="51"/>
      <c r="BF3" s="51"/>
      <c r="BG3" s="51" t="s">
        <v>507</v>
      </c>
      <c r="BH3" s="51" t="s">
        <v>645</v>
      </c>
      <c r="BI3" s="51" t="s">
        <v>543</v>
      </c>
      <c r="BJ3" s="51" t="s">
        <v>646</v>
      </c>
      <c r="BK3" s="51"/>
      <c r="BL3" s="51" t="s">
        <v>647</v>
      </c>
      <c r="BM3" s="51" t="s">
        <v>648</v>
      </c>
      <c r="BN3" s="51" t="s">
        <v>649</v>
      </c>
    </row>
    <row r="4" ht="28.8" spans="1:66">
      <c r="A4" s="51" t="s">
        <v>650</v>
      </c>
      <c r="B4" s="51" t="s">
        <v>530</v>
      </c>
      <c r="C4" s="51">
        <v>15145489090</v>
      </c>
      <c r="D4" s="51">
        <v>10277448</v>
      </c>
      <c r="E4" s="51" t="s">
        <v>518</v>
      </c>
      <c r="F4" s="51">
        <v>656400</v>
      </c>
      <c r="G4" s="72">
        <v>109.4</v>
      </c>
      <c r="H4" s="51" t="s">
        <v>118</v>
      </c>
      <c r="I4" s="51" t="s">
        <v>118</v>
      </c>
      <c r="J4" s="72" t="s">
        <v>118</v>
      </c>
      <c r="K4" s="214" t="s">
        <v>651</v>
      </c>
      <c r="L4" s="51" t="s">
        <v>652</v>
      </c>
      <c r="M4" s="210" t="s">
        <v>508</v>
      </c>
      <c r="N4" s="65">
        <v>4560</v>
      </c>
      <c r="O4" s="51">
        <f t="shared" si="0"/>
        <v>498864</v>
      </c>
      <c r="P4" s="63">
        <f t="shared" si="1"/>
        <v>0.76</v>
      </c>
      <c r="Q4" s="211">
        <f t="shared" si="2"/>
        <v>3192</v>
      </c>
      <c r="R4" s="212">
        <f t="shared" si="3"/>
        <v>349204.8</v>
      </c>
      <c r="S4" s="213">
        <v>45736</v>
      </c>
      <c r="T4" s="51">
        <v>2266.32</v>
      </c>
      <c r="U4" s="72">
        <f t="shared" si="4"/>
        <v>247935.408</v>
      </c>
      <c r="V4" s="63">
        <f t="shared" si="5"/>
        <v>0.37772</v>
      </c>
      <c r="W4" s="63">
        <f t="shared" si="6"/>
        <v>0.71</v>
      </c>
      <c r="X4" s="51" t="s">
        <v>530</v>
      </c>
      <c r="Y4" s="51" t="s">
        <v>634</v>
      </c>
      <c r="Z4" s="51" t="s">
        <v>653</v>
      </c>
      <c r="AA4" s="51" t="s">
        <v>636</v>
      </c>
      <c r="AB4" s="51" t="s">
        <v>637</v>
      </c>
      <c r="AC4" s="51" t="s">
        <v>654</v>
      </c>
      <c r="AD4" s="51" t="s">
        <v>639</v>
      </c>
      <c r="AE4" s="51" t="s">
        <v>538</v>
      </c>
      <c r="AF4" s="51"/>
      <c r="AG4" s="51"/>
      <c r="AH4" s="51"/>
      <c r="AI4" s="51"/>
      <c r="AJ4" s="51"/>
      <c r="AK4" s="51"/>
      <c r="AL4" s="51"/>
      <c r="AM4" s="51" t="s">
        <v>538</v>
      </c>
      <c r="AN4" s="51" t="s">
        <v>537</v>
      </c>
      <c r="AO4" s="51">
        <v>437600</v>
      </c>
      <c r="AP4" s="51">
        <v>24000</v>
      </c>
      <c r="AQ4" s="51" t="s">
        <v>655</v>
      </c>
      <c r="AR4" s="51"/>
      <c r="AS4" s="51"/>
      <c r="AT4" s="51"/>
      <c r="AU4" s="51"/>
      <c r="AV4" s="51"/>
      <c r="AW4" s="51"/>
      <c r="AX4" s="51"/>
      <c r="AY4" s="51">
        <v>109.4</v>
      </c>
      <c r="AZ4" s="51" t="s">
        <v>656</v>
      </c>
      <c r="BA4" s="51" t="s">
        <v>540</v>
      </c>
      <c r="BB4" s="51" t="s">
        <v>657</v>
      </c>
      <c r="BC4" s="51"/>
      <c r="BD4" s="51"/>
      <c r="BE4" s="51"/>
      <c r="BF4" s="51"/>
      <c r="BG4" s="51" t="s">
        <v>118</v>
      </c>
      <c r="BH4" s="51" t="s">
        <v>658</v>
      </c>
      <c r="BI4" s="51" t="s">
        <v>543</v>
      </c>
      <c r="BJ4" s="51" t="s">
        <v>544</v>
      </c>
      <c r="BK4" s="51"/>
      <c r="BL4" s="51" t="s">
        <v>545</v>
      </c>
      <c r="BM4" s="51" t="s">
        <v>562</v>
      </c>
      <c r="BN4" s="51" t="s">
        <v>563</v>
      </c>
    </row>
    <row r="5" spans="1:66">
      <c r="A5" s="51" t="s">
        <v>659</v>
      </c>
      <c r="B5" s="51" t="s">
        <v>574</v>
      </c>
      <c r="C5" s="51">
        <v>13364232028</v>
      </c>
      <c r="D5" s="51">
        <v>10272719</v>
      </c>
      <c r="E5" s="51" t="s">
        <v>518</v>
      </c>
      <c r="F5" s="51">
        <v>2040224</v>
      </c>
      <c r="G5" s="72">
        <v>233.25</v>
      </c>
      <c r="H5" s="51" t="s">
        <v>507</v>
      </c>
      <c r="I5" s="51" t="s">
        <v>118</v>
      </c>
      <c r="J5" s="215" t="s">
        <v>160</v>
      </c>
      <c r="K5" s="51" t="s">
        <v>660</v>
      </c>
      <c r="L5" s="209" t="s">
        <v>661</v>
      </c>
      <c r="M5" s="210" t="s">
        <v>508</v>
      </c>
      <c r="N5" s="65">
        <v>4430</v>
      </c>
      <c r="O5" s="51">
        <f t="shared" si="0"/>
        <v>1033297.5</v>
      </c>
      <c r="P5" s="63">
        <f t="shared" si="1"/>
        <v>0.506462770754584</v>
      </c>
      <c r="Q5" s="211">
        <f t="shared" si="2"/>
        <v>3101</v>
      </c>
      <c r="R5" s="212">
        <f t="shared" si="3"/>
        <v>723308.25</v>
      </c>
      <c r="S5" s="213">
        <v>45736</v>
      </c>
      <c r="T5" s="51">
        <v>3132.01</v>
      </c>
      <c r="U5" s="72">
        <f t="shared" si="4"/>
        <v>730541.3325</v>
      </c>
      <c r="V5" s="63">
        <f t="shared" si="5"/>
        <v>0.358069178923491</v>
      </c>
      <c r="W5" s="63">
        <f t="shared" si="6"/>
        <v>1.01</v>
      </c>
      <c r="X5" s="51" t="s">
        <v>574</v>
      </c>
      <c r="Y5" s="51" t="s">
        <v>634</v>
      </c>
      <c r="Z5" s="51" t="s">
        <v>635</v>
      </c>
      <c r="AA5" s="51" t="s">
        <v>636</v>
      </c>
      <c r="AB5" s="51" t="s">
        <v>637</v>
      </c>
      <c r="AC5" s="51" t="s">
        <v>638</v>
      </c>
      <c r="AD5" s="51" t="s">
        <v>639</v>
      </c>
      <c r="AE5" s="51" t="s">
        <v>538</v>
      </c>
      <c r="AF5" s="51" t="s">
        <v>640</v>
      </c>
      <c r="AG5" s="51" t="s">
        <v>641</v>
      </c>
      <c r="AH5" s="51" t="s">
        <v>662</v>
      </c>
      <c r="AI5" s="51"/>
      <c r="AJ5" s="51"/>
      <c r="AK5" s="51"/>
      <c r="AL5" s="51" t="s">
        <v>537</v>
      </c>
      <c r="AM5" s="51" t="s">
        <v>538</v>
      </c>
      <c r="AN5" s="51" t="s">
        <v>538</v>
      </c>
      <c r="AO5" s="51">
        <v>5000</v>
      </c>
      <c r="AP5" s="51">
        <v>20000</v>
      </c>
      <c r="AQ5" s="51"/>
      <c r="AR5" s="51"/>
      <c r="AS5" s="51"/>
      <c r="AT5" s="51"/>
      <c r="AU5" s="51"/>
      <c r="AV5" s="51"/>
      <c r="AW5" s="51"/>
      <c r="AX5" s="51"/>
      <c r="AY5" s="51">
        <v>233.25</v>
      </c>
      <c r="AZ5" s="51" t="s">
        <v>663</v>
      </c>
      <c r="BA5" s="51" t="s">
        <v>664</v>
      </c>
      <c r="BB5" s="51" t="s">
        <v>660</v>
      </c>
      <c r="BC5" s="51"/>
      <c r="BD5" s="51"/>
      <c r="BE5" s="51"/>
      <c r="BF5" s="51"/>
      <c r="BG5" s="51" t="s">
        <v>507</v>
      </c>
      <c r="BH5" s="51" t="s">
        <v>665</v>
      </c>
      <c r="BI5" s="51" t="s">
        <v>543</v>
      </c>
      <c r="BJ5" s="51" t="s">
        <v>646</v>
      </c>
      <c r="BK5" s="51"/>
      <c r="BL5" s="51" t="s">
        <v>666</v>
      </c>
      <c r="BM5" s="51" t="s">
        <v>648</v>
      </c>
      <c r="BN5" s="51" t="s">
        <v>649</v>
      </c>
    </row>
    <row r="6" spans="1:66">
      <c r="A6" s="51" t="s">
        <v>667</v>
      </c>
      <c r="B6" s="51" t="s">
        <v>668</v>
      </c>
      <c r="C6" s="51">
        <v>18003683789</v>
      </c>
      <c r="D6" s="51">
        <v>10349170</v>
      </c>
      <c r="E6" s="51" t="s">
        <v>669</v>
      </c>
      <c r="F6" s="51">
        <v>58808.8</v>
      </c>
      <c r="G6" s="72">
        <v>38.69</v>
      </c>
      <c r="H6" s="51" t="s">
        <v>129</v>
      </c>
      <c r="I6" s="51" t="s">
        <v>129</v>
      </c>
      <c r="J6" s="72" t="s">
        <v>129</v>
      </c>
      <c r="K6" s="51" t="s">
        <v>670</v>
      </c>
      <c r="L6" s="51" t="s">
        <v>671</v>
      </c>
      <c r="M6" s="210" t="s">
        <v>508</v>
      </c>
      <c r="N6" s="65">
        <v>1550</v>
      </c>
      <c r="O6" s="51">
        <f t="shared" si="0"/>
        <v>59969.5</v>
      </c>
      <c r="P6" s="63">
        <f t="shared" si="1"/>
        <v>1.01973684210526</v>
      </c>
      <c r="Q6" s="211">
        <f t="shared" si="2"/>
        <v>1085</v>
      </c>
      <c r="R6" s="212">
        <f t="shared" si="3"/>
        <v>41978.65</v>
      </c>
      <c r="S6" s="213">
        <v>45736</v>
      </c>
      <c r="T6" s="51">
        <v>1052.45</v>
      </c>
      <c r="U6" s="72">
        <f t="shared" si="4"/>
        <v>40719.2905</v>
      </c>
      <c r="V6" s="63">
        <f t="shared" si="5"/>
        <v>0.692401315789474</v>
      </c>
      <c r="W6" s="63">
        <f t="shared" si="6"/>
        <v>0.97</v>
      </c>
      <c r="X6" s="51" t="s">
        <v>567</v>
      </c>
      <c r="Y6" s="51" t="s">
        <v>634</v>
      </c>
      <c r="Z6" s="51" t="s">
        <v>653</v>
      </c>
      <c r="AA6" s="51" t="s">
        <v>636</v>
      </c>
      <c r="AB6" s="51" t="s">
        <v>637</v>
      </c>
      <c r="AC6" s="51" t="s">
        <v>672</v>
      </c>
      <c r="AD6" s="51" t="s">
        <v>673</v>
      </c>
      <c r="AE6" s="51" t="s">
        <v>538</v>
      </c>
      <c r="AF6" s="51"/>
      <c r="AG6" s="51"/>
      <c r="AH6" s="51"/>
      <c r="AI6" s="51"/>
      <c r="AJ6" s="51"/>
      <c r="AK6" s="51"/>
      <c r="AL6" s="51"/>
      <c r="AM6" s="51" t="s">
        <v>538</v>
      </c>
      <c r="AN6" s="51" t="s">
        <v>538</v>
      </c>
      <c r="AO6" s="51">
        <v>30000</v>
      </c>
      <c r="AP6" s="51">
        <v>1500</v>
      </c>
      <c r="AQ6" s="51"/>
      <c r="AR6" s="51"/>
      <c r="AS6" s="51"/>
      <c r="AT6" s="51"/>
      <c r="AU6" s="51"/>
      <c r="AV6" s="51"/>
      <c r="AW6" s="51"/>
      <c r="AX6" s="51"/>
      <c r="AY6" s="51">
        <v>38.69</v>
      </c>
      <c r="AZ6" s="51" t="s">
        <v>674</v>
      </c>
      <c r="BA6" s="51" t="s">
        <v>675</v>
      </c>
      <c r="BB6" s="51" t="s">
        <v>670</v>
      </c>
      <c r="BC6" s="51"/>
      <c r="BD6" s="51"/>
      <c r="BE6" s="51"/>
      <c r="BF6" s="51"/>
      <c r="BG6" s="51" t="s">
        <v>129</v>
      </c>
      <c r="BH6" s="51" t="s">
        <v>676</v>
      </c>
      <c r="BI6" s="51" t="s">
        <v>543</v>
      </c>
      <c r="BJ6" s="51" t="s">
        <v>544</v>
      </c>
      <c r="BK6" s="51"/>
      <c r="BL6" s="51" t="s">
        <v>545</v>
      </c>
      <c r="BM6" s="51" t="s">
        <v>677</v>
      </c>
      <c r="BN6" s="51" t="s">
        <v>678</v>
      </c>
    </row>
    <row r="7" spans="1:66">
      <c r="A7" s="51" t="s">
        <v>659</v>
      </c>
      <c r="B7" s="51" t="s">
        <v>574</v>
      </c>
      <c r="C7" s="51">
        <v>13364232028</v>
      </c>
      <c r="D7" s="51">
        <v>10272721</v>
      </c>
      <c r="E7" s="51" t="s">
        <v>518</v>
      </c>
      <c r="F7" s="51">
        <v>1061354</v>
      </c>
      <c r="G7" s="72">
        <v>121.34</v>
      </c>
      <c r="H7" s="51" t="s">
        <v>507</v>
      </c>
      <c r="I7" s="51" t="s">
        <v>118</v>
      </c>
      <c r="J7" s="215" t="s">
        <v>160</v>
      </c>
      <c r="K7" s="51" t="s">
        <v>660</v>
      </c>
      <c r="L7" s="209" t="s">
        <v>679</v>
      </c>
      <c r="M7" s="210" t="s">
        <v>508</v>
      </c>
      <c r="N7" s="65">
        <v>4430</v>
      </c>
      <c r="O7" s="51">
        <f t="shared" si="0"/>
        <v>537536.2</v>
      </c>
      <c r="P7" s="63">
        <f t="shared" si="1"/>
        <v>0.506462688226548</v>
      </c>
      <c r="Q7" s="211">
        <f t="shared" si="2"/>
        <v>3101</v>
      </c>
      <c r="R7" s="212">
        <f t="shared" si="3"/>
        <v>376275.34</v>
      </c>
      <c r="S7" s="213">
        <v>45736</v>
      </c>
      <c r="T7" s="51">
        <v>3132.01</v>
      </c>
      <c r="U7" s="72">
        <f t="shared" si="4"/>
        <v>380038.0934</v>
      </c>
      <c r="V7" s="63">
        <f t="shared" si="5"/>
        <v>0.35806912057617</v>
      </c>
      <c r="W7" s="63">
        <f t="shared" si="6"/>
        <v>1.01</v>
      </c>
      <c r="X7" s="51" t="s">
        <v>574</v>
      </c>
      <c r="Y7" s="51" t="s">
        <v>634</v>
      </c>
      <c r="Z7" s="51" t="s">
        <v>635</v>
      </c>
      <c r="AA7" s="51" t="s">
        <v>636</v>
      </c>
      <c r="AB7" s="51" t="s">
        <v>637</v>
      </c>
      <c r="AC7" s="51" t="s">
        <v>638</v>
      </c>
      <c r="AD7" s="51" t="s">
        <v>639</v>
      </c>
      <c r="AE7" s="51" t="s">
        <v>538</v>
      </c>
      <c r="AF7" s="51" t="s">
        <v>640</v>
      </c>
      <c r="AG7" s="51" t="s">
        <v>641</v>
      </c>
      <c r="AH7" s="51" t="s">
        <v>662</v>
      </c>
      <c r="AI7" s="51"/>
      <c r="AJ7" s="51"/>
      <c r="AK7" s="51"/>
      <c r="AL7" s="51" t="s">
        <v>537</v>
      </c>
      <c r="AM7" s="51" t="s">
        <v>538</v>
      </c>
      <c r="AN7" s="51" t="s">
        <v>538</v>
      </c>
      <c r="AO7" s="51">
        <v>5000</v>
      </c>
      <c r="AP7" s="51">
        <v>20000</v>
      </c>
      <c r="AQ7" s="51"/>
      <c r="AR7" s="51"/>
      <c r="AS7" s="51"/>
      <c r="AT7" s="51"/>
      <c r="AU7" s="51"/>
      <c r="AV7" s="51"/>
      <c r="AW7" s="51"/>
      <c r="AX7" s="51"/>
      <c r="AY7" s="51">
        <v>121.34</v>
      </c>
      <c r="AZ7" s="51" t="s">
        <v>663</v>
      </c>
      <c r="BA7" s="51" t="s">
        <v>664</v>
      </c>
      <c r="BB7" s="51" t="s">
        <v>660</v>
      </c>
      <c r="BC7" s="51"/>
      <c r="BD7" s="51"/>
      <c r="BE7" s="51"/>
      <c r="BF7" s="51"/>
      <c r="BG7" s="51" t="s">
        <v>507</v>
      </c>
      <c r="BH7" s="51" t="s">
        <v>680</v>
      </c>
      <c r="BI7" s="51" t="s">
        <v>543</v>
      </c>
      <c r="BJ7" s="51" t="s">
        <v>646</v>
      </c>
      <c r="BK7" s="51"/>
      <c r="BL7" s="51" t="s">
        <v>666</v>
      </c>
      <c r="BM7" s="51" t="s">
        <v>648</v>
      </c>
      <c r="BN7" s="51" t="s">
        <v>649</v>
      </c>
    </row>
    <row r="8" spans="1:66">
      <c r="A8" s="51" t="s">
        <v>667</v>
      </c>
      <c r="B8" s="51" t="s">
        <v>668</v>
      </c>
      <c r="C8" s="51">
        <v>18003683789</v>
      </c>
      <c r="D8" s="51">
        <v>10349166</v>
      </c>
      <c r="E8" s="51" t="s">
        <v>506</v>
      </c>
      <c r="F8" s="51">
        <v>40340.8</v>
      </c>
      <c r="G8" s="72">
        <v>26.54</v>
      </c>
      <c r="H8" s="51" t="s">
        <v>129</v>
      </c>
      <c r="I8" s="51" t="s">
        <v>129</v>
      </c>
      <c r="J8" s="72" t="s">
        <v>129</v>
      </c>
      <c r="K8" s="51" t="s">
        <v>670</v>
      </c>
      <c r="L8" s="51" t="s">
        <v>671</v>
      </c>
      <c r="M8" s="210" t="s">
        <v>508</v>
      </c>
      <c r="N8" s="65">
        <v>1550</v>
      </c>
      <c r="O8" s="51">
        <f t="shared" si="0"/>
        <v>41137</v>
      </c>
      <c r="P8" s="63">
        <f t="shared" si="1"/>
        <v>1.01973684210526</v>
      </c>
      <c r="Q8" s="211">
        <f t="shared" si="2"/>
        <v>1085</v>
      </c>
      <c r="R8" s="212">
        <f t="shared" si="3"/>
        <v>28795.9</v>
      </c>
      <c r="S8" s="213">
        <v>45736</v>
      </c>
      <c r="T8" s="51">
        <v>1052.45</v>
      </c>
      <c r="U8" s="72">
        <f t="shared" si="4"/>
        <v>27932.023</v>
      </c>
      <c r="V8" s="63">
        <f t="shared" si="5"/>
        <v>0.692401315789474</v>
      </c>
      <c r="W8" s="63">
        <f t="shared" si="6"/>
        <v>0.97</v>
      </c>
      <c r="X8" s="51" t="s">
        <v>567</v>
      </c>
      <c r="Y8" s="51" t="s">
        <v>634</v>
      </c>
      <c r="Z8" s="51" t="s">
        <v>653</v>
      </c>
      <c r="AA8" s="51" t="s">
        <v>636</v>
      </c>
      <c r="AB8" s="51" t="s">
        <v>637</v>
      </c>
      <c r="AC8" s="51" t="s">
        <v>672</v>
      </c>
      <c r="AD8" s="51" t="s">
        <v>673</v>
      </c>
      <c r="AE8" s="51" t="s">
        <v>538</v>
      </c>
      <c r="AF8" s="51"/>
      <c r="AG8" s="51"/>
      <c r="AH8" s="51"/>
      <c r="AI8" s="51"/>
      <c r="AJ8" s="51"/>
      <c r="AK8" s="51"/>
      <c r="AL8" s="51"/>
      <c r="AM8" s="51" t="s">
        <v>538</v>
      </c>
      <c r="AN8" s="51" t="s">
        <v>538</v>
      </c>
      <c r="AO8" s="51">
        <v>30000</v>
      </c>
      <c r="AP8" s="51">
        <v>1500</v>
      </c>
      <c r="AQ8" s="51"/>
      <c r="AR8" s="51"/>
      <c r="AS8" s="51"/>
      <c r="AT8" s="51"/>
      <c r="AU8" s="51"/>
      <c r="AV8" s="51"/>
      <c r="AW8" s="51"/>
      <c r="AX8" s="51"/>
      <c r="AY8" s="51">
        <v>26.54</v>
      </c>
      <c r="AZ8" s="51" t="s">
        <v>674</v>
      </c>
      <c r="BA8" s="51" t="s">
        <v>675</v>
      </c>
      <c r="BB8" s="51" t="s">
        <v>670</v>
      </c>
      <c r="BC8" s="51"/>
      <c r="BD8" s="51"/>
      <c r="BE8" s="51"/>
      <c r="BF8" s="51"/>
      <c r="BG8" s="51" t="s">
        <v>129</v>
      </c>
      <c r="BH8" s="51" t="s">
        <v>676</v>
      </c>
      <c r="BI8" s="51" t="s">
        <v>543</v>
      </c>
      <c r="BJ8" s="51" t="s">
        <v>544</v>
      </c>
      <c r="BK8" s="51"/>
      <c r="BL8" s="51" t="s">
        <v>545</v>
      </c>
      <c r="BM8" s="51" t="s">
        <v>677</v>
      </c>
      <c r="BN8" s="51" t="s">
        <v>678</v>
      </c>
    </row>
    <row r="9" spans="1:66">
      <c r="A9" s="51" t="s">
        <v>667</v>
      </c>
      <c r="B9" s="51" t="s">
        <v>668</v>
      </c>
      <c r="C9" s="51">
        <v>18003683789</v>
      </c>
      <c r="D9" s="51">
        <v>10349167</v>
      </c>
      <c r="E9" s="51" t="s">
        <v>506</v>
      </c>
      <c r="F9" s="51">
        <v>155252.8</v>
      </c>
      <c r="G9" s="72">
        <v>102.14</v>
      </c>
      <c r="H9" s="51" t="s">
        <v>129</v>
      </c>
      <c r="I9" s="216" t="s">
        <v>681</v>
      </c>
      <c r="J9" s="72" t="s">
        <v>129</v>
      </c>
      <c r="K9" s="51" t="s">
        <v>670</v>
      </c>
      <c r="L9" s="51" t="s">
        <v>671</v>
      </c>
      <c r="M9" s="210" t="s">
        <v>508</v>
      </c>
      <c r="N9" s="65">
        <v>1550</v>
      </c>
      <c r="O9" s="51">
        <f t="shared" si="0"/>
        <v>158317</v>
      </c>
      <c r="P9" s="63">
        <f t="shared" si="1"/>
        <v>1.01973684210526</v>
      </c>
      <c r="Q9" s="211">
        <f t="shared" si="2"/>
        <v>1085</v>
      </c>
      <c r="R9" s="212">
        <f t="shared" si="3"/>
        <v>110821.9</v>
      </c>
      <c r="S9" s="213">
        <v>45736</v>
      </c>
      <c r="T9" s="51">
        <v>1052.45</v>
      </c>
      <c r="U9" s="72">
        <f t="shared" si="4"/>
        <v>107497.243</v>
      </c>
      <c r="V9" s="63">
        <f t="shared" si="5"/>
        <v>0.692401315789474</v>
      </c>
      <c r="W9" s="63">
        <f t="shared" si="6"/>
        <v>0.97</v>
      </c>
      <c r="X9" s="51" t="s">
        <v>567</v>
      </c>
      <c r="Y9" s="51" t="s">
        <v>634</v>
      </c>
      <c r="Z9" s="51" t="s">
        <v>653</v>
      </c>
      <c r="AA9" s="51" t="s">
        <v>636</v>
      </c>
      <c r="AB9" s="51" t="s">
        <v>637</v>
      </c>
      <c r="AC9" s="51" t="s">
        <v>672</v>
      </c>
      <c r="AD9" s="51" t="s">
        <v>673</v>
      </c>
      <c r="AE9" s="51" t="s">
        <v>538</v>
      </c>
      <c r="AF9" s="51"/>
      <c r="AG9" s="51"/>
      <c r="AH9" s="51"/>
      <c r="AI9" s="51"/>
      <c r="AJ9" s="51"/>
      <c r="AK9" s="51"/>
      <c r="AL9" s="51"/>
      <c r="AM9" s="51" t="s">
        <v>538</v>
      </c>
      <c r="AN9" s="51" t="s">
        <v>538</v>
      </c>
      <c r="AO9" s="51">
        <v>30000</v>
      </c>
      <c r="AP9" s="51">
        <v>1500</v>
      </c>
      <c r="AQ9" s="51"/>
      <c r="AR9" s="51"/>
      <c r="AS9" s="51"/>
      <c r="AT9" s="51"/>
      <c r="AU9" s="51"/>
      <c r="AV9" s="51"/>
      <c r="AW9" s="51"/>
      <c r="AX9" s="51"/>
      <c r="AY9" s="51">
        <v>102.14</v>
      </c>
      <c r="AZ9" s="51" t="s">
        <v>674</v>
      </c>
      <c r="BA9" s="51" t="s">
        <v>675</v>
      </c>
      <c r="BB9" s="51" t="s">
        <v>670</v>
      </c>
      <c r="BC9" s="51"/>
      <c r="BD9" s="51"/>
      <c r="BE9" s="51"/>
      <c r="BF9" s="51"/>
      <c r="BG9" s="51" t="s">
        <v>129</v>
      </c>
      <c r="BH9" s="51" t="s">
        <v>676</v>
      </c>
      <c r="BI9" s="51" t="s">
        <v>543</v>
      </c>
      <c r="BJ9" s="51" t="s">
        <v>544</v>
      </c>
      <c r="BK9" s="51"/>
      <c r="BL9" s="51" t="s">
        <v>545</v>
      </c>
      <c r="BM9" s="51" t="s">
        <v>677</v>
      </c>
      <c r="BN9" s="51" t="s">
        <v>678</v>
      </c>
    </row>
    <row r="10" spans="1:66">
      <c r="A10" s="51" t="s">
        <v>667</v>
      </c>
      <c r="B10" s="51" t="s">
        <v>668</v>
      </c>
      <c r="C10" s="51">
        <v>18003683789</v>
      </c>
      <c r="D10" s="51">
        <v>10349168</v>
      </c>
      <c r="E10" s="51" t="s">
        <v>506</v>
      </c>
      <c r="F10" s="51">
        <v>58808.8</v>
      </c>
      <c r="G10" s="72">
        <v>38.69</v>
      </c>
      <c r="H10" s="51" t="s">
        <v>129</v>
      </c>
      <c r="I10" s="51" t="s">
        <v>129</v>
      </c>
      <c r="J10" s="72" t="s">
        <v>129</v>
      </c>
      <c r="K10" s="51" t="s">
        <v>670</v>
      </c>
      <c r="L10" s="51" t="s">
        <v>671</v>
      </c>
      <c r="M10" s="210" t="s">
        <v>508</v>
      </c>
      <c r="N10" s="65">
        <v>1550</v>
      </c>
      <c r="O10" s="51">
        <f t="shared" si="0"/>
        <v>59969.5</v>
      </c>
      <c r="P10" s="63">
        <f t="shared" si="1"/>
        <v>1.01973684210526</v>
      </c>
      <c r="Q10" s="211">
        <f t="shared" si="2"/>
        <v>1085</v>
      </c>
      <c r="R10" s="212">
        <f t="shared" si="3"/>
        <v>41978.65</v>
      </c>
      <c r="S10" s="213">
        <v>45736</v>
      </c>
      <c r="T10" s="51">
        <v>1052.45</v>
      </c>
      <c r="U10" s="72">
        <f t="shared" si="4"/>
        <v>40719.2905</v>
      </c>
      <c r="V10" s="63">
        <f t="shared" si="5"/>
        <v>0.692401315789474</v>
      </c>
      <c r="W10" s="63">
        <f t="shared" si="6"/>
        <v>0.97</v>
      </c>
      <c r="X10" s="51" t="s">
        <v>567</v>
      </c>
      <c r="Y10" s="51" t="s">
        <v>634</v>
      </c>
      <c r="Z10" s="51" t="s">
        <v>653</v>
      </c>
      <c r="AA10" s="51" t="s">
        <v>636</v>
      </c>
      <c r="AB10" s="51" t="s">
        <v>637</v>
      </c>
      <c r="AC10" s="51" t="s">
        <v>672</v>
      </c>
      <c r="AD10" s="51" t="s">
        <v>673</v>
      </c>
      <c r="AE10" s="51" t="s">
        <v>538</v>
      </c>
      <c r="AF10" s="51"/>
      <c r="AG10" s="51"/>
      <c r="AH10" s="51"/>
      <c r="AI10" s="51"/>
      <c r="AJ10" s="51"/>
      <c r="AK10" s="51"/>
      <c r="AL10" s="51"/>
      <c r="AM10" s="51" t="s">
        <v>538</v>
      </c>
      <c r="AN10" s="51" t="s">
        <v>538</v>
      </c>
      <c r="AO10" s="51">
        <v>30000</v>
      </c>
      <c r="AP10" s="51">
        <v>1500</v>
      </c>
      <c r="AQ10" s="51"/>
      <c r="AR10" s="51"/>
      <c r="AS10" s="51"/>
      <c r="AT10" s="51"/>
      <c r="AU10" s="51"/>
      <c r="AV10" s="51"/>
      <c r="AW10" s="51"/>
      <c r="AX10" s="51"/>
      <c r="AY10" s="51">
        <v>38.69</v>
      </c>
      <c r="AZ10" s="51" t="s">
        <v>674</v>
      </c>
      <c r="BA10" s="51" t="s">
        <v>675</v>
      </c>
      <c r="BB10" s="51" t="s">
        <v>670</v>
      </c>
      <c r="BC10" s="51"/>
      <c r="BD10" s="51"/>
      <c r="BE10" s="51"/>
      <c r="BF10" s="51"/>
      <c r="BG10" s="51" t="s">
        <v>129</v>
      </c>
      <c r="BH10" s="51" t="s">
        <v>676</v>
      </c>
      <c r="BI10" s="51" t="s">
        <v>543</v>
      </c>
      <c r="BJ10" s="51" t="s">
        <v>544</v>
      </c>
      <c r="BK10" s="51"/>
      <c r="BL10" s="51" t="s">
        <v>545</v>
      </c>
      <c r="BM10" s="51" t="s">
        <v>677</v>
      </c>
      <c r="BN10" s="51" t="s">
        <v>678</v>
      </c>
    </row>
    <row r="11" spans="1:66">
      <c r="A11" s="51" t="s">
        <v>667</v>
      </c>
      <c r="B11" s="51" t="s">
        <v>668</v>
      </c>
      <c r="C11" s="51">
        <v>18003683789</v>
      </c>
      <c r="D11" s="51">
        <v>10349169</v>
      </c>
      <c r="E11" s="51" t="s">
        <v>506</v>
      </c>
      <c r="F11" s="51">
        <v>58808.8</v>
      </c>
      <c r="G11" s="72">
        <v>38.69</v>
      </c>
      <c r="H11" s="51" t="s">
        <v>129</v>
      </c>
      <c r="I11" s="51" t="s">
        <v>129</v>
      </c>
      <c r="J11" s="72" t="s">
        <v>129</v>
      </c>
      <c r="K11" s="51" t="s">
        <v>670</v>
      </c>
      <c r="L11" s="51" t="s">
        <v>671</v>
      </c>
      <c r="M11" s="210" t="s">
        <v>508</v>
      </c>
      <c r="N11" s="65">
        <v>1550</v>
      </c>
      <c r="O11" s="51">
        <f t="shared" si="0"/>
        <v>59969.5</v>
      </c>
      <c r="P11" s="63">
        <f t="shared" si="1"/>
        <v>1.01973684210526</v>
      </c>
      <c r="Q11" s="211">
        <f t="shared" si="2"/>
        <v>1085</v>
      </c>
      <c r="R11" s="212">
        <f t="shared" si="3"/>
        <v>41978.65</v>
      </c>
      <c r="S11" s="213">
        <v>45736</v>
      </c>
      <c r="T11" s="51">
        <v>1052.45</v>
      </c>
      <c r="U11" s="72">
        <f t="shared" si="4"/>
        <v>40719.2905</v>
      </c>
      <c r="V11" s="63">
        <f t="shared" si="5"/>
        <v>0.692401315789474</v>
      </c>
      <c r="W11" s="63">
        <f t="shared" si="6"/>
        <v>0.97</v>
      </c>
      <c r="X11" s="51" t="s">
        <v>567</v>
      </c>
      <c r="Y11" s="51" t="s">
        <v>634</v>
      </c>
      <c r="Z11" s="51" t="s">
        <v>653</v>
      </c>
      <c r="AA11" s="51" t="s">
        <v>636</v>
      </c>
      <c r="AB11" s="51" t="s">
        <v>637</v>
      </c>
      <c r="AC11" s="51" t="s">
        <v>672</v>
      </c>
      <c r="AD11" s="51" t="s">
        <v>673</v>
      </c>
      <c r="AE11" s="51" t="s">
        <v>538</v>
      </c>
      <c r="AF11" s="51"/>
      <c r="AG11" s="51"/>
      <c r="AH11" s="51"/>
      <c r="AI11" s="51"/>
      <c r="AJ11" s="51"/>
      <c r="AK11" s="51"/>
      <c r="AL11" s="51"/>
      <c r="AM11" s="51" t="s">
        <v>538</v>
      </c>
      <c r="AN11" s="51" t="s">
        <v>538</v>
      </c>
      <c r="AO11" s="51">
        <v>30000</v>
      </c>
      <c r="AP11" s="51">
        <v>1500</v>
      </c>
      <c r="AQ11" s="51"/>
      <c r="AR11" s="51"/>
      <c r="AS11" s="51"/>
      <c r="AT11" s="51"/>
      <c r="AU11" s="51"/>
      <c r="AV11" s="51"/>
      <c r="AW11" s="51"/>
      <c r="AX11" s="51"/>
      <c r="AY11" s="51">
        <v>38.69</v>
      </c>
      <c r="AZ11" s="51" t="s">
        <v>674</v>
      </c>
      <c r="BA11" s="51" t="s">
        <v>675</v>
      </c>
      <c r="BB11" s="51" t="s">
        <v>670</v>
      </c>
      <c r="BC11" s="51"/>
      <c r="BD11" s="51"/>
      <c r="BE11" s="51"/>
      <c r="BF11" s="51"/>
      <c r="BG11" s="51" t="s">
        <v>129</v>
      </c>
      <c r="BH11" s="51" t="s">
        <v>676</v>
      </c>
      <c r="BI11" s="51" t="s">
        <v>543</v>
      </c>
      <c r="BJ11" s="51" t="s">
        <v>544</v>
      </c>
      <c r="BK11" s="51"/>
      <c r="BL11" s="51" t="s">
        <v>545</v>
      </c>
      <c r="BM11" s="51" t="s">
        <v>677</v>
      </c>
      <c r="BN11" s="51" t="s">
        <v>678</v>
      </c>
    </row>
    <row r="12" spans="1:66">
      <c r="A12" s="51" t="s">
        <v>667</v>
      </c>
      <c r="B12" s="51" t="s">
        <v>668</v>
      </c>
      <c r="C12" s="51">
        <v>18003683789</v>
      </c>
      <c r="D12" s="51">
        <v>10349165</v>
      </c>
      <c r="E12" s="51" t="s">
        <v>506</v>
      </c>
      <c r="F12" s="51">
        <v>155252.8</v>
      </c>
      <c r="G12" s="72">
        <v>102.14</v>
      </c>
      <c r="H12" s="51" t="s">
        <v>129</v>
      </c>
      <c r="I12" s="216" t="s">
        <v>681</v>
      </c>
      <c r="J12" s="72" t="s">
        <v>129</v>
      </c>
      <c r="K12" s="51" t="s">
        <v>670</v>
      </c>
      <c r="L12" s="51" t="s">
        <v>671</v>
      </c>
      <c r="M12" s="210" t="s">
        <v>508</v>
      </c>
      <c r="N12" s="65">
        <v>1550</v>
      </c>
      <c r="O12" s="51">
        <f t="shared" si="0"/>
        <v>158317</v>
      </c>
      <c r="P12" s="63">
        <f t="shared" si="1"/>
        <v>1.01973684210526</v>
      </c>
      <c r="Q12" s="211">
        <f t="shared" si="2"/>
        <v>1085</v>
      </c>
      <c r="R12" s="212">
        <f t="shared" si="3"/>
        <v>110821.9</v>
      </c>
      <c r="S12" s="213">
        <v>45736</v>
      </c>
      <c r="T12" s="51">
        <v>1052.45</v>
      </c>
      <c r="U12" s="72">
        <f t="shared" si="4"/>
        <v>107497.243</v>
      </c>
      <c r="V12" s="63">
        <f t="shared" si="5"/>
        <v>0.692401315789474</v>
      </c>
      <c r="W12" s="63">
        <f t="shared" si="6"/>
        <v>0.97</v>
      </c>
      <c r="X12" s="51" t="s">
        <v>567</v>
      </c>
      <c r="Y12" s="51" t="s">
        <v>634</v>
      </c>
      <c r="Z12" s="51" t="s">
        <v>653</v>
      </c>
      <c r="AA12" s="51" t="s">
        <v>636</v>
      </c>
      <c r="AB12" s="51" t="s">
        <v>637</v>
      </c>
      <c r="AC12" s="51" t="s">
        <v>672</v>
      </c>
      <c r="AD12" s="51" t="s">
        <v>673</v>
      </c>
      <c r="AE12" s="51" t="s">
        <v>538</v>
      </c>
      <c r="AF12" s="51"/>
      <c r="AG12" s="51"/>
      <c r="AH12" s="51"/>
      <c r="AI12" s="51"/>
      <c r="AJ12" s="51"/>
      <c r="AK12" s="51"/>
      <c r="AL12" s="51"/>
      <c r="AM12" s="51" t="s">
        <v>538</v>
      </c>
      <c r="AN12" s="51" t="s">
        <v>538</v>
      </c>
      <c r="AO12" s="51">
        <v>30000</v>
      </c>
      <c r="AP12" s="51">
        <v>1500</v>
      </c>
      <c r="AQ12" s="51"/>
      <c r="AR12" s="51"/>
      <c r="AS12" s="51"/>
      <c r="AT12" s="51"/>
      <c r="AU12" s="51"/>
      <c r="AV12" s="51"/>
      <c r="AW12" s="51"/>
      <c r="AX12" s="51"/>
      <c r="AY12" s="51">
        <v>102.14</v>
      </c>
      <c r="AZ12" s="51" t="s">
        <v>674</v>
      </c>
      <c r="BA12" s="51" t="s">
        <v>675</v>
      </c>
      <c r="BB12" s="51" t="s">
        <v>670</v>
      </c>
      <c r="BC12" s="51"/>
      <c r="BD12" s="51"/>
      <c r="BE12" s="51"/>
      <c r="BF12" s="51"/>
      <c r="BG12" s="51" t="s">
        <v>129</v>
      </c>
      <c r="BH12" s="51" t="s">
        <v>676</v>
      </c>
      <c r="BI12" s="51" t="s">
        <v>543</v>
      </c>
      <c r="BJ12" s="51" t="s">
        <v>544</v>
      </c>
      <c r="BK12" s="51"/>
      <c r="BL12" s="51" t="s">
        <v>545</v>
      </c>
      <c r="BM12" s="51" t="s">
        <v>677</v>
      </c>
      <c r="BN12" s="51" t="s">
        <v>678</v>
      </c>
    </row>
    <row r="13" spans="1:66">
      <c r="A13" s="51" t="s">
        <v>659</v>
      </c>
      <c r="B13" s="51" t="s">
        <v>574</v>
      </c>
      <c r="C13" s="51">
        <v>13364232028</v>
      </c>
      <c r="D13" s="51">
        <v>10272720</v>
      </c>
      <c r="E13" s="51" t="s">
        <v>518</v>
      </c>
      <c r="F13" s="51">
        <v>647797.83</v>
      </c>
      <c r="G13" s="72">
        <v>74.06</v>
      </c>
      <c r="H13" s="51" t="s">
        <v>507</v>
      </c>
      <c r="I13" s="51" t="s">
        <v>118</v>
      </c>
      <c r="J13" s="215" t="s">
        <v>160</v>
      </c>
      <c r="K13" s="51" t="s">
        <v>660</v>
      </c>
      <c r="L13" s="209" t="s">
        <v>682</v>
      </c>
      <c r="M13" s="210" t="s">
        <v>508</v>
      </c>
      <c r="N13" s="65">
        <v>4430</v>
      </c>
      <c r="O13" s="51">
        <f t="shared" si="0"/>
        <v>328085.8</v>
      </c>
      <c r="P13" s="63">
        <f t="shared" si="1"/>
        <v>0.506463258760839</v>
      </c>
      <c r="Q13" s="211">
        <f t="shared" si="2"/>
        <v>3101</v>
      </c>
      <c r="R13" s="212">
        <f t="shared" si="3"/>
        <v>229660.06</v>
      </c>
      <c r="S13" s="213">
        <v>45736</v>
      </c>
      <c r="T13" s="51">
        <v>3132.01</v>
      </c>
      <c r="U13" s="72">
        <f t="shared" si="4"/>
        <v>231956.6606</v>
      </c>
      <c r="V13" s="63">
        <f t="shared" si="5"/>
        <v>0.358069523943913</v>
      </c>
      <c r="W13" s="63">
        <f t="shared" si="6"/>
        <v>1.01</v>
      </c>
      <c r="X13" s="51" t="s">
        <v>574</v>
      </c>
      <c r="Y13" s="51" t="s">
        <v>634</v>
      </c>
      <c r="Z13" s="51" t="s">
        <v>635</v>
      </c>
      <c r="AA13" s="51" t="s">
        <v>636</v>
      </c>
      <c r="AB13" s="51" t="s">
        <v>637</v>
      </c>
      <c r="AC13" s="51" t="s">
        <v>638</v>
      </c>
      <c r="AD13" s="51" t="s">
        <v>639</v>
      </c>
      <c r="AE13" s="51" t="s">
        <v>538</v>
      </c>
      <c r="AF13" s="51" t="s">
        <v>640</v>
      </c>
      <c r="AG13" s="51" t="s">
        <v>641</v>
      </c>
      <c r="AH13" s="51" t="s">
        <v>662</v>
      </c>
      <c r="AI13" s="51"/>
      <c r="AJ13" s="51"/>
      <c r="AK13" s="51"/>
      <c r="AL13" s="51" t="s">
        <v>537</v>
      </c>
      <c r="AM13" s="51" t="s">
        <v>538</v>
      </c>
      <c r="AN13" s="51" t="s">
        <v>538</v>
      </c>
      <c r="AO13" s="51">
        <v>5000</v>
      </c>
      <c r="AP13" s="51">
        <v>20000</v>
      </c>
      <c r="AQ13" s="51"/>
      <c r="AR13" s="51"/>
      <c r="AS13" s="51"/>
      <c r="AT13" s="51"/>
      <c r="AU13" s="51"/>
      <c r="AV13" s="51"/>
      <c r="AW13" s="51"/>
      <c r="AX13" s="51"/>
      <c r="AY13" s="51">
        <v>74.06</v>
      </c>
      <c r="AZ13" s="51" t="s">
        <v>663</v>
      </c>
      <c r="BA13" s="51" t="s">
        <v>664</v>
      </c>
      <c r="BB13" s="51" t="s">
        <v>660</v>
      </c>
      <c r="BC13" s="51"/>
      <c r="BD13" s="51"/>
      <c r="BE13" s="51"/>
      <c r="BF13" s="51"/>
      <c r="BG13" s="51" t="s">
        <v>507</v>
      </c>
      <c r="BH13" s="51" t="s">
        <v>680</v>
      </c>
      <c r="BI13" s="51" t="s">
        <v>543</v>
      </c>
      <c r="BJ13" s="51" t="s">
        <v>646</v>
      </c>
      <c r="BK13" s="51"/>
      <c r="BL13" s="51" t="s">
        <v>666</v>
      </c>
      <c r="BM13" s="51" t="s">
        <v>648</v>
      </c>
      <c r="BN13" s="51" t="s">
        <v>649</v>
      </c>
    </row>
    <row r="14" spans="1:66">
      <c r="A14" s="51" t="s">
        <v>683</v>
      </c>
      <c r="B14" s="51"/>
      <c r="C14" s="51"/>
      <c r="D14" s="51">
        <v>10403631</v>
      </c>
      <c r="E14" s="51" t="s">
        <v>518</v>
      </c>
      <c r="F14" s="51">
        <v>411550</v>
      </c>
      <c r="G14" s="72">
        <v>104.25</v>
      </c>
      <c r="H14" s="51" t="s">
        <v>507</v>
      </c>
      <c r="I14" s="51" t="s">
        <v>118</v>
      </c>
      <c r="J14" s="72" t="s">
        <v>118</v>
      </c>
      <c r="K14" s="51" t="s">
        <v>684</v>
      </c>
      <c r="L14" s="51" t="s">
        <v>685</v>
      </c>
      <c r="M14" s="217"/>
      <c r="N14" s="65">
        <v>3116</v>
      </c>
      <c r="O14" s="51">
        <f t="shared" si="0"/>
        <v>324843</v>
      </c>
      <c r="P14" s="63">
        <f t="shared" si="1"/>
        <v>0.789316000485968</v>
      </c>
      <c r="Q14" s="211">
        <f>N14*0.8</f>
        <v>2492.8</v>
      </c>
      <c r="R14" s="212">
        <f t="shared" si="3"/>
        <v>259874.4</v>
      </c>
      <c r="S14" s="213">
        <v>45736</v>
      </c>
      <c r="T14" s="51">
        <v>2268.448</v>
      </c>
      <c r="U14" s="72">
        <f t="shared" si="4"/>
        <v>236485.704</v>
      </c>
      <c r="V14" s="63">
        <f t="shared" si="5"/>
        <v>0.574622048353784</v>
      </c>
      <c r="W14" s="63">
        <f t="shared" si="6"/>
        <v>0.91</v>
      </c>
      <c r="X14" s="51" t="s">
        <v>686</v>
      </c>
      <c r="Y14" s="51" t="s">
        <v>687</v>
      </c>
      <c r="Z14" s="51" t="s">
        <v>688</v>
      </c>
      <c r="AA14" s="51" t="s">
        <v>636</v>
      </c>
      <c r="AB14" s="51" t="s">
        <v>637</v>
      </c>
      <c r="AC14" s="51" t="s">
        <v>638</v>
      </c>
      <c r="AD14" s="51" t="s">
        <v>639</v>
      </c>
      <c r="AE14" s="51" t="s">
        <v>538</v>
      </c>
      <c r="AF14" s="51"/>
      <c r="AG14" s="51"/>
      <c r="AH14" s="51"/>
      <c r="AI14" s="51"/>
      <c r="AJ14" s="51"/>
      <c r="AK14" s="51"/>
      <c r="AL14" s="51"/>
      <c r="AM14" s="51" t="s">
        <v>538</v>
      </c>
      <c r="AN14" s="51" t="s">
        <v>537</v>
      </c>
      <c r="AO14" s="51">
        <v>437850</v>
      </c>
      <c r="AP14" s="51">
        <v>10000</v>
      </c>
      <c r="AQ14" s="51"/>
      <c r="AR14" s="51"/>
      <c r="AS14" s="51"/>
      <c r="AT14" s="51" t="s">
        <v>689</v>
      </c>
      <c r="AU14" s="51"/>
      <c r="AV14" s="51"/>
      <c r="AW14" s="51" t="s">
        <v>690</v>
      </c>
      <c r="AX14" s="51"/>
      <c r="AY14" s="51">
        <v>104.25</v>
      </c>
      <c r="AZ14" s="51" t="s">
        <v>691</v>
      </c>
      <c r="BA14" s="51" t="s">
        <v>692</v>
      </c>
      <c r="BB14" s="51" t="s">
        <v>684</v>
      </c>
      <c r="BC14" s="51"/>
      <c r="BD14" s="51"/>
      <c r="BE14" s="51"/>
      <c r="BF14" s="51"/>
      <c r="BG14" s="51" t="s">
        <v>507</v>
      </c>
      <c r="BH14" s="51" t="s">
        <v>685</v>
      </c>
      <c r="BI14" s="51" t="s">
        <v>693</v>
      </c>
      <c r="BJ14" s="51" t="s">
        <v>694</v>
      </c>
      <c r="BK14" s="51"/>
      <c r="BL14" s="51" t="s">
        <v>695</v>
      </c>
      <c r="BM14" s="51" t="s">
        <v>696</v>
      </c>
      <c r="BN14" s="51" t="s">
        <v>697</v>
      </c>
    </row>
    <row r="15" spans="1:66">
      <c r="A15" s="51" t="s">
        <v>683</v>
      </c>
      <c r="B15" s="51"/>
      <c r="C15" s="51"/>
      <c r="D15" s="51">
        <v>10403632</v>
      </c>
      <c r="E15" s="51" t="s">
        <v>518</v>
      </c>
      <c r="F15" s="51">
        <v>411550</v>
      </c>
      <c r="G15" s="72">
        <v>104.25</v>
      </c>
      <c r="H15" s="51" t="s">
        <v>507</v>
      </c>
      <c r="I15" s="51" t="s">
        <v>118</v>
      </c>
      <c r="J15" s="72" t="s">
        <v>118</v>
      </c>
      <c r="K15" s="51" t="s">
        <v>684</v>
      </c>
      <c r="L15" s="51" t="s">
        <v>698</v>
      </c>
      <c r="M15" s="217"/>
      <c r="N15" s="65">
        <v>3116</v>
      </c>
      <c r="O15" s="51">
        <f t="shared" si="0"/>
        <v>324843</v>
      </c>
      <c r="P15" s="63">
        <f t="shared" si="1"/>
        <v>0.789316000485968</v>
      </c>
      <c r="Q15" s="211">
        <f>N15*0.8</f>
        <v>2492.8</v>
      </c>
      <c r="R15" s="212">
        <f t="shared" si="3"/>
        <v>259874.4</v>
      </c>
      <c r="S15" s="213">
        <v>45736</v>
      </c>
      <c r="T15" s="51">
        <v>2268.448</v>
      </c>
      <c r="U15" s="72">
        <f t="shared" si="4"/>
        <v>236485.704</v>
      </c>
      <c r="V15" s="63">
        <f t="shared" si="5"/>
        <v>0.574622048353784</v>
      </c>
      <c r="W15" s="63">
        <f t="shared" si="6"/>
        <v>0.91</v>
      </c>
      <c r="X15" s="51" t="s">
        <v>686</v>
      </c>
      <c r="Y15" s="51" t="s">
        <v>687</v>
      </c>
      <c r="Z15" s="51" t="s">
        <v>688</v>
      </c>
      <c r="AA15" s="51" t="s">
        <v>636</v>
      </c>
      <c r="AB15" s="51" t="s">
        <v>637</v>
      </c>
      <c r="AC15" s="51" t="s">
        <v>638</v>
      </c>
      <c r="AD15" s="51" t="s">
        <v>639</v>
      </c>
      <c r="AE15" s="51" t="s">
        <v>538</v>
      </c>
      <c r="AF15" s="51"/>
      <c r="AG15" s="51"/>
      <c r="AH15" s="51"/>
      <c r="AI15" s="51"/>
      <c r="AJ15" s="51"/>
      <c r="AK15" s="51"/>
      <c r="AL15" s="51"/>
      <c r="AM15" s="51" t="s">
        <v>538</v>
      </c>
      <c r="AN15" s="51" t="s">
        <v>537</v>
      </c>
      <c r="AO15" s="51">
        <v>437850</v>
      </c>
      <c r="AP15" s="51">
        <v>10000</v>
      </c>
      <c r="AQ15" s="51"/>
      <c r="AR15" s="51"/>
      <c r="AS15" s="51"/>
      <c r="AT15" s="51" t="s">
        <v>689</v>
      </c>
      <c r="AU15" s="51"/>
      <c r="AV15" s="51"/>
      <c r="AW15" s="51"/>
      <c r="AX15" s="51"/>
      <c r="AY15" s="51">
        <v>104.25</v>
      </c>
      <c r="AZ15" s="51" t="s">
        <v>691</v>
      </c>
      <c r="BA15" s="51" t="s">
        <v>692</v>
      </c>
      <c r="BB15" s="51" t="s">
        <v>684</v>
      </c>
      <c r="BC15" s="51"/>
      <c r="BD15" s="51"/>
      <c r="BE15" s="51"/>
      <c r="BF15" s="51"/>
      <c r="BG15" s="51" t="s">
        <v>507</v>
      </c>
      <c r="BH15" s="51" t="s">
        <v>698</v>
      </c>
      <c r="BI15" s="51" t="s">
        <v>699</v>
      </c>
      <c r="BJ15" s="51" t="s">
        <v>694</v>
      </c>
      <c r="BK15" s="51"/>
      <c r="BL15" s="51" t="s">
        <v>695</v>
      </c>
      <c r="BM15" s="51" t="s">
        <v>696</v>
      </c>
      <c r="BN15" s="51" t="s">
        <v>697</v>
      </c>
    </row>
    <row r="16" spans="1:66">
      <c r="A16" s="51" t="s">
        <v>631</v>
      </c>
      <c r="B16" s="51" t="s">
        <v>574</v>
      </c>
      <c r="C16" s="51">
        <v>13364232028</v>
      </c>
      <c r="D16" s="51">
        <v>10217034</v>
      </c>
      <c r="E16" s="51" t="s">
        <v>518</v>
      </c>
      <c r="F16" s="51">
        <v>1591536.73</v>
      </c>
      <c r="G16" s="72">
        <v>201.31</v>
      </c>
      <c r="H16" s="51" t="s">
        <v>507</v>
      </c>
      <c r="I16" s="51" t="s">
        <v>423</v>
      </c>
      <c r="J16" s="72" t="s">
        <v>423</v>
      </c>
      <c r="K16" s="51" t="s">
        <v>632</v>
      </c>
      <c r="L16" s="51" t="s">
        <v>700</v>
      </c>
      <c r="M16" s="217"/>
      <c r="N16" s="65">
        <v>3680</v>
      </c>
      <c r="O16" s="51">
        <f t="shared" si="0"/>
        <v>740820.8</v>
      </c>
      <c r="P16" s="63">
        <f t="shared" si="1"/>
        <v>0.465475151176687</v>
      </c>
      <c r="Q16" s="211">
        <f>N16*0.7</f>
        <v>2576</v>
      </c>
      <c r="R16" s="212">
        <f t="shared" si="3"/>
        <v>518574.56</v>
      </c>
      <c r="S16" s="213">
        <v>45736</v>
      </c>
      <c r="T16" s="51">
        <v>2462.656</v>
      </c>
      <c r="U16" s="72">
        <f t="shared" si="4"/>
        <v>495757.27936</v>
      </c>
      <c r="V16" s="63">
        <f t="shared" si="5"/>
        <v>0.311495971167439</v>
      </c>
      <c r="W16" s="63">
        <f t="shared" si="6"/>
        <v>0.956</v>
      </c>
      <c r="X16" s="51" t="s">
        <v>574</v>
      </c>
      <c r="Y16" s="51" t="s">
        <v>634</v>
      </c>
      <c r="Z16" s="51" t="s">
        <v>635</v>
      </c>
      <c r="AA16" s="51" t="s">
        <v>636</v>
      </c>
      <c r="AB16" s="51" t="s">
        <v>637</v>
      </c>
      <c r="AC16" s="51" t="s">
        <v>638</v>
      </c>
      <c r="AD16" s="51" t="s">
        <v>639</v>
      </c>
      <c r="AE16" s="51" t="s">
        <v>538</v>
      </c>
      <c r="AF16" s="51" t="s">
        <v>640</v>
      </c>
      <c r="AG16" s="51" t="s">
        <v>641</v>
      </c>
      <c r="AH16" s="51" t="s">
        <v>642</v>
      </c>
      <c r="AI16" s="51"/>
      <c r="AJ16" s="51"/>
      <c r="AK16" s="51"/>
      <c r="AL16" s="51" t="s">
        <v>537</v>
      </c>
      <c r="AM16" s="51" t="s">
        <v>538</v>
      </c>
      <c r="AN16" s="51"/>
      <c r="AO16" s="51">
        <v>1006550</v>
      </c>
      <c r="AP16" s="51"/>
      <c r="AQ16" s="51"/>
      <c r="AR16" s="51"/>
      <c r="AS16" s="51"/>
      <c r="AT16" s="51"/>
      <c r="AU16" s="51"/>
      <c r="AV16" s="51"/>
      <c r="AW16" s="51"/>
      <c r="AX16" s="51"/>
      <c r="AY16" s="51">
        <v>201.31</v>
      </c>
      <c r="AZ16" s="51" t="s">
        <v>643</v>
      </c>
      <c r="BA16" s="51" t="s">
        <v>644</v>
      </c>
      <c r="BB16" s="51" t="s">
        <v>632</v>
      </c>
      <c r="BC16" s="51"/>
      <c r="BD16" s="51"/>
      <c r="BE16" s="51"/>
      <c r="BF16" s="51"/>
      <c r="BG16" s="51" t="s">
        <v>507</v>
      </c>
      <c r="BH16" s="51" t="s">
        <v>701</v>
      </c>
      <c r="BI16" s="51" t="s">
        <v>543</v>
      </c>
      <c r="BJ16" s="51" t="s">
        <v>646</v>
      </c>
      <c r="BK16" s="51"/>
      <c r="BL16" s="51" t="s">
        <v>647</v>
      </c>
      <c r="BM16" s="51" t="s">
        <v>648</v>
      </c>
      <c r="BN16" s="51" t="s">
        <v>649</v>
      </c>
    </row>
    <row r="17" spans="1:66">
      <c r="A17" s="51" t="s">
        <v>631</v>
      </c>
      <c r="B17" s="51" t="s">
        <v>574</v>
      </c>
      <c r="C17" s="51">
        <v>13364232028</v>
      </c>
      <c r="D17" s="51">
        <v>10217030</v>
      </c>
      <c r="E17" s="51" t="s">
        <v>518</v>
      </c>
      <c r="F17" s="51">
        <v>409256</v>
      </c>
      <c r="G17" s="72">
        <v>88.05</v>
      </c>
      <c r="H17" s="51" t="s">
        <v>507</v>
      </c>
      <c r="I17" s="51" t="s">
        <v>118</v>
      </c>
      <c r="J17" s="72" t="s">
        <v>118</v>
      </c>
      <c r="K17" s="51" t="s">
        <v>632</v>
      </c>
      <c r="L17" s="209" t="s">
        <v>702</v>
      </c>
      <c r="M17" s="210" t="s">
        <v>508</v>
      </c>
      <c r="N17" s="65">
        <v>3300</v>
      </c>
      <c r="O17" s="51">
        <f t="shared" si="0"/>
        <v>290565</v>
      </c>
      <c r="P17" s="63">
        <f t="shared" si="1"/>
        <v>0.709983482221397</v>
      </c>
      <c r="Q17" s="211">
        <f>N17*0.7</f>
        <v>2310</v>
      </c>
      <c r="R17" s="212">
        <f t="shared" si="3"/>
        <v>203395.5</v>
      </c>
      <c r="S17" s="213">
        <v>45736</v>
      </c>
      <c r="T17" s="51">
        <v>2240.7</v>
      </c>
      <c r="U17" s="72">
        <f t="shared" si="4"/>
        <v>197293.635</v>
      </c>
      <c r="V17" s="63">
        <f t="shared" si="5"/>
        <v>0.482078784428328</v>
      </c>
      <c r="W17" s="63">
        <f t="shared" si="6"/>
        <v>0.97</v>
      </c>
      <c r="X17" s="51" t="s">
        <v>574</v>
      </c>
      <c r="Y17" s="51" t="s">
        <v>634</v>
      </c>
      <c r="Z17" s="51" t="s">
        <v>635</v>
      </c>
      <c r="AA17" s="51" t="s">
        <v>636</v>
      </c>
      <c r="AB17" s="51" t="s">
        <v>637</v>
      </c>
      <c r="AC17" s="51" t="s">
        <v>638</v>
      </c>
      <c r="AD17" s="51" t="s">
        <v>639</v>
      </c>
      <c r="AE17" s="51" t="s">
        <v>538</v>
      </c>
      <c r="AF17" s="51" t="s">
        <v>640</v>
      </c>
      <c r="AG17" s="51" t="s">
        <v>641</v>
      </c>
      <c r="AH17" s="51" t="s">
        <v>642</v>
      </c>
      <c r="AI17" s="51"/>
      <c r="AJ17" s="51"/>
      <c r="AK17" s="51"/>
      <c r="AL17" s="51" t="s">
        <v>537</v>
      </c>
      <c r="AM17" s="51" t="s">
        <v>538</v>
      </c>
      <c r="AN17" s="51"/>
      <c r="AO17" s="51">
        <v>264150</v>
      </c>
      <c r="AP17" s="51"/>
      <c r="AQ17" s="51"/>
      <c r="AR17" s="51"/>
      <c r="AS17" s="51"/>
      <c r="AT17" s="51"/>
      <c r="AU17" s="51"/>
      <c r="AV17" s="51"/>
      <c r="AW17" s="51"/>
      <c r="AX17" s="51"/>
      <c r="AY17" s="51">
        <v>88.05</v>
      </c>
      <c r="AZ17" s="51" t="s">
        <v>643</v>
      </c>
      <c r="BA17" s="51" t="s">
        <v>644</v>
      </c>
      <c r="BB17" s="51" t="s">
        <v>632</v>
      </c>
      <c r="BC17" s="51"/>
      <c r="BD17" s="51"/>
      <c r="BE17" s="51"/>
      <c r="BF17" s="51"/>
      <c r="BG17" s="51" t="s">
        <v>507</v>
      </c>
      <c r="BH17" s="51" t="s">
        <v>703</v>
      </c>
      <c r="BI17" s="51" t="s">
        <v>543</v>
      </c>
      <c r="BJ17" s="51" t="s">
        <v>646</v>
      </c>
      <c r="BK17" s="51"/>
      <c r="BL17" s="51" t="s">
        <v>647</v>
      </c>
      <c r="BM17" s="51" t="s">
        <v>648</v>
      </c>
      <c r="BN17" s="51" t="s">
        <v>649</v>
      </c>
    </row>
    <row r="18" spans="1:66">
      <c r="A18" s="51" t="s">
        <v>631</v>
      </c>
      <c r="B18" s="51" t="s">
        <v>574</v>
      </c>
      <c r="C18" s="51">
        <v>13364232028</v>
      </c>
      <c r="D18" s="51">
        <v>10217031</v>
      </c>
      <c r="E18" s="51" t="s">
        <v>518</v>
      </c>
      <c r="F18" s="51">
        <v>469901</v>
      </c>
      <c r="G18" s="72">
        <v>97.53</v>
      </c>
      <c r="H18" s="51" t="s">
        <v>507</v>
      </c>
      <c r="I18" s="51" t="s">
        <v>118</v>
      </c>
      <c r="J18" s="72" t="s">
        <v>118</v>
      </c>
      <c r="K18" s="51" t="s">
        <v>632</v>
      </c>
      <c r="L18" s="209" t="s">
        <v>704</v>
      </c>
      <c r="M18" s="210" t="s">
        <v>508</v>
      </c>
      <c r="N18" s="65">
        <v>3300</v>
      </c>
      <c r="O18" s="51">
        <f t="shared" si="0"/>
        <v>321849</v>
      </c>
      <c r="P18" s="63">
        <f t="shared" si="1"/>
        <v>0.68492937874148</v>
      </c>
      <c r="Q18" s="211">
        <f>N18*0.7</f>
        <v>2310</v>
      </c>
      <c r="R18" s="212">
        <f t="shared" si="3"/>
        <v>225294.3</v>
      </c>
      <c r="S18" s="213">
        <v>45736</v>
      </c>
      <c r="T18" s="51">
        <v>2240.7</v>
      </c>
      <c r="U18" s="72">
        <f t="shared" si="4"/>
        <v>218535.471</v>
      </c>
      <c r="V18" s="63">
        <f t="shared" si="5"/>
        <v>0.465067048165465</v>
      </c>
      <c r="W18" s="63">
        <f t="shared" si="6"/>
        <v>0.97</v>
      </c>
      <c r="X18" s="51" t="s">
        <v>574</v>
      </c>
      <c r="Y18" s="51" t="s">
        <v>634</v>
      </c>
      <c r="Z18" s="51" t="s">
        <v>635</v>
      </c>
      <c r="AA18" s="51" t="s">
        <v>636</v>
      </c>
      <c r="AB18" s="51" t="s">
        <v>637</v>
      </c>
      <c r="AC18" s="51" t="s">
        <v>638</v>
      </c>
      <c r="AD18" s="51" t="s">
        <v>639</v>
      </c>
      <c r="AE18" s="51" t="s">
        <v>538</v>
      </c>
      <c r="AF18" s="51" t="s">
        <v>640</v>
      </c>
      <c r="AG18" s="51" t="s">
        <v>641</v>
      </c>
      <c r="AH18" s="51" t="s">
        <v>642</v>
      </c>
      <c r="AI18" s="51"/>
      <c r="AJ18" s="51"/>
      <c r="AK18" s="51"/>
      <c r="AL18" s="51" t="s">
        <v>537</v>
      </c>
      <c r="AM18" s="51" t="s">
        <v>538</v>
      </c>
      <c r="AN18" s="51"/>
      <c r="AO18" s="51">
        <v>292590</v>
      </c>
      <c r="AP18" s="51"/>
      <c r="AQ18" s="51"/>
      <c r="AR18" s="51"/>
      <c r="AS18" s="51"/>
      <c r="AT18" s="51"/>
      <c r="AU18" s="51"/>
      <c r="AV18" s="51"/>
      <c r="AW18" s="51"/>
      <c r="AX18" s="51"/>
      <c r="AY18" s="51">
        <v>97.53</v>
      </c>
      <c r="AZ18" s="51" t="s">
        <v>643</v>
      </c>
      <c r="BA18" s="51" t="s">
        <v>644</v>
      </c>
      <c r="BB18" s="51" t="s">
        <v>632</v>
      </c>
      <c r="BC18" s="51"/>
      <c r="BD18" s="51"/>
      <c r="BE18" s="51"/>
      <c r="BF18" s="51"/>
      <c r="BG18" s="51" t="s">
        <v>507</v>
      </c>
      <c r="BH18" s="51" t="s">
        <v>705</v>
      </c>
      <c r="BI18" s="51" t="s">
        <v>543</v>
      </c>
      <c r="BJ18" s="51" t="s">
        <v>646</v>
      </c>
      <c r="BK18" s="51"/>
      <c r="BL18" s="51" t="s">
        <v>647</v>
      </c>
      <c r="BM18" s="51" t="s">
        <v>648</v>
      </c>
      <c r="BN18" s="51" t="s">
        <v>649</v>
      </c>
    </row>
    <row r="19" spans="1:66">
      <c r="A19" s="51" t="s">
        <v>631</v>
      </c>
      <c r="B19" s="51" t="s">
        <v>574</v>
      </c>
      <c r="C19" s="51">
        <v>13364232028</v>
      </c>
      <c r="D19" s="51">
        <v>10217032</v>
      </c>
      <c r="E19" s="51" t="s">
        <v>518</v>
      </c>
      <c r="F19" s="51">
        <v>474425</v>
      </c>
      <c r="G19" s="72">
        <v>97.86</v>
      </c>
      <c r="H19" s="51" t="s">
        <v>507</v>
      </c>
      <c r="I19" s="51" t="s">
        <v>118</v>
      </c>
      <c r="J19" s="72" t="s">
        <v>118</v>
      </c>
      <c r="K19" s="51" t="s">
        <v>632</v>
      </c>
      <c r="L19" s="209" t="s">
        <v>706</v>
      </c>
      <c r="M19" s="210" t="s">
        <v>508</v>
      </c>
      <c r="N19" s="65">
        <v>3300</v>
      </c>
      <c r="O19" s="51">
        <f t="shared" si="0"/>
        <v>322938</v>
      </c>
      <c r="P19" s="63">
        <f t="shared" si="1"/>
        <v>0.680693471043895</v>
      </c>
      <c r="Q19" s="211">
        <f>N19*0.7</f>
        <v>2310</v>
      </c>
      <c r="R19" s="212">
        <f t="shared" si="3"/>
        <v>226056.6</v>
      </c>
      <c r="S19" s="213">
        <v>45736</v>
      </c>
      <c r="T19" s="51">
        <v>2240.7</v>
      </c>
      <c r="U19" s="72">
        <f t="shared" si="4"/>
        <v>219274.902</v>
      </c>
      <c r="V19" s="63">
        <f t="shared" si="5"/>
        <v>0.462190866838805</v>
      </c>
      <c r="W19" s="63">
        <f t="shared" si="6"/>
        <v>0.97</v>
      </c>
      <c r="X19" s="51" t="s">
        <v>574</v>
      </c>
      <c r="Y19" s="51" t="s">
        <v>634</v>
      </c>
      <c r="Z19" s="51" t="s">
        <v>635</v>
      </c>
      <c r="AA19" s="51" t="s">
        <v>636</v>
      </c>
      <c r="AB19" s="51" t="s">
        <v>637</v>
      </c>
      <c r="AC19" s="51" t="s">
        <v>638</v>
      </c>
      <c r="AD19" s="51" t="s">
        <v>639</v>
      </c>
      <c r="AE19" s="51" t="s">
        <v>538</v>
      </c>
      <c r="AF19" s="51" t="s">
        <v>640</v>
      </c>
      <c r="AG19" s="51" t="s">
        <v>641</v>
      </c>
      <c r="AH19" s="51" t="s">
        <v>642</v>
      </c>
      <c r="AI19" s="51"/>
      <c r="AJ19" s="51"/>
      <c r="AK19" s="51"/>
      <c r="AL19" s="51" t="s">
        <v>537</v>
      </c>
      <c r="AM19" s="51" t="s">
        <v>538</v>
      </c>
      <c r="AN19" s="51"/>
      <c r="AO19" s="51">
        <v>293580</v>
      </c>
      <c r="AP19" s="51"/>
      <c r="AQ19" s="51"/>
      <c r="AR19" s="51"/>
      <c r="AS19" s="51"/>
      <c r="AT19" s="51"/>
      <c r="AU19" s="51"/>
      <c r="AV19" s="51"/>
      <c r="AW19" s="51"/>
      <c r="AX19" s="51"/>
      <c r="AY19" s="51">
        <v>97.86</v>
      </c>
      <c r="AZ19" s="51" t="s">
        <v>643</v>
      </c>
      <c r="BA19" s="51" t="s">
        <v>644</v>
      </c>
      <c r="BB19" s="51" t="s">
        <v>632</v>
      </c>
      <c r="BC19" s="51"/>
      <c r="BD19" s="51"/>
      <c r="BE19" s="51"/>
      <c r="BF19" s="51"/>
      <c r="BG19" s="51" t="s">
        <v>507</v>
      </c>
      <c r="BH19" s="51" t="s">
        <v>707</v>
      </c>
      <c r="BI19" s="51" t="s">
        <v>543</v>
      </c>
      <c r="BJ19" s="51" t="s">
        <v>646</v>
      </c>
      <c r="BK19" s="51"/>
      <c r="BL19" s="51" t="s">
        <v>647</v>
      </c>
      <c r="BM19" s="51" t="s">
        <v>648</v>
      </c>
      <c r="BN19" s="51" t="s">
        <v>649</v>
      </c>
    </row>
    <row r="20" spans="1:66">
      <c r="A20" s="51" t="s">
        <v>631</v>
      </c>
      <c r="B20" s="51" t="s">
        <v>574</v>
      </c>
      <c r="C20" s="51">
        <v>13364232028</v>
      </c>
      <c r="D20" s="51">
        <v>10217033</v>
      </c>
      <c r="E20" s="51" t="s">
        <v>518</v>
      </c>
      <c r="F20" s="51">
        <v>451686</v>
      </c>
      <c r="G20" s="72">
        <v>87.74</v>
      </c>
      <c r="H20" s="51" t="s">
        <v>507</v>
      </c>
      <c r="I20" s="51" t="s">
        <v>118</v>
      </c>
      <c r="J20" s="72" t="s">
        <v>118</v>
      </c>
      <c r="K20" s="51" t="s">
        <v>632</v>
      </c>
      <c r="L20" s="209" t="s">
        <v>708</v>
      </c>
      <c r="M20" s="210" t="s">
        <v>508</v>
      </c>
      <c r="N20" s="65">
        <v>3300</v>
      </c>
      <c r="O20" s="51">
        <f t="shared" si="0"/>
        <v>289542</v>
      </c>
      <c r="P20" s="63">
        <f t="shared" si="1"/>
        <v>0.641024959817218</v>
      </c>
      <c r="Q20" s="211">
        <f>N20*0.7</f>
        <v>2310</v>
      </c>
      <c r="R20" s="212">
        <f t="shared" si="3"/>
        <v>202679.4</v>
      </c>
      <c r="S20" s="213">
        <v>45736</v>
      </c>
      <c r="T20" s="51">
        <v>2240.7</v>
      </c>
      <c r="U20" s="72">
        <f t="shared" si="4"/>
        <v>196599.018</v>
      </c>
      <c r="V20" s="63">
        <f t="shared" si="5"/>
        <v>0.435255947715891</v>
      </c>
      <c r="W20" s="63">
        <f t="shared" si="6"/>
        <v>0.97</v>
      </c>
      <c r="X20" s="51" t="s">
        <v>574</v>
      </c>
      <c r="Y20" s="51" t="s">
        <v>634</v>
      </c>
      <c r="Z20" s="51" t="s">
        <v>635</v>
      </c>
      <c r="AA20" s="51" t="s">
        <v>636</v>
      </c>
      <c r="AB20" s="51" t="s">
        <v>637</v>
      </c>
      <c r="AC20" s="51" t="s">
        <v>638</v>
      </c>
      <c r="AD20" s="51" t="s">
        <v>639</v>
      </c>
      <c r="AE20" s="51" t="s">
        <v>538</v>
      </c>
      <c r="AF20" s="51" t="s">
        <v>640</v>
      </c>
      <c r="AG20" s="51" t="s">
        <v>641</v>
      </c>
      <c r="AH20" s="51" t="s">
        <v>642</v>
      </c>
      <c r="AI20" s="51"/>
      <c r="AJ20" s="51"/>
      <c r="AK20" s="51"/>
      <c r="AL20" s="51" t="s">
        <v>537</v>
      </c>
      <c r="AM20" s="51" t="s">
        <v>538</v>
      </c>
      <c r="AN20" s="51"/>
      <c r="AO20" s="51">
        <v>263220</v>
      </c>
      <c r="AP20" s="51"/>
      <c r="AQ20" s="51"/>
      <c r="AR20" s="51"/>
      <c r="AS20" s="51"/>
      <c r="AT20" s="51"/>
      <c r="AU20" s="51"/>
      <c r="AV20" s="51"/>
      <c r="AW20" s="51"/>
      <c r="AX20" s="51"/>
      <c r="AY20" s="51">
        <v>87.74</v>
      </c>
      <c r="AZ20" s="51" t="s">
        <v>643</v>
      </c>
      <c r="BA20" s="51" t="s">
        <v>644</v>
      </c>
      <c r="BB20" s="51" t="s">
        <v>632</v>
      </c>
      <c r="BC20" s="51"/>
      <c r="BD20" s="51"/>
      <c r="BE20" s="51"/>
      <c r="BF20" s="51"/>
      <c r="BG20" s="51" t="s">
        <v>507</v>
      </c>
      <c r="BH20" s="51" t="s">
        <v>709</v>
      </c>
      <c r="BI20" s="51" t="s">
        <v>543</v>
      </c>
      <c r="BJ20" s="51" t="s">
        <v>646</v>
      </c>
      <c r="BK20" s="51"/>
      <c r="BL20" s="51" t="s">
        <v>647</v>
      </c>
      <c r="BM20" s="51" t="s">
        <v>648</v>
      </c>
      <c r="BN20" s="51" t="s">
        <v>649</v>
      </c>
    </row>
    <row r="21" spans="1:66">
      <c r="A21" s="51" t="s">
        <v>710</v>
      </c>
      <c r="B21" s="51"/>
      <c r="C21" s="51"/>
      <c r="D21" s="51">
        <v>10241078</v>
      </c>
      <c r="E21" s="51" t="s">
        <v>518</v>
      </c>
      <c r="F21" s="51">
        <v>19549407.5</v>
      </c>
      <c r="G21" s="72">
        <v>4347</v>
      </c>
      <c r="H21" s="51" t="s">
        <v>507</v>
      </c>
      <c r="I21" s="216" t="s">
        <v>711</v>
      </c>
      <c r="J21" s="218" t="s">
        <v>712</v>
      </c>
      <c r="K21" s="219" t="s">
        <v>713</v>
      </c>
      <c r="L21" s="51" t="s">
        <v>714</v>
      </c>
      <c r="M21" s="217" t="s">
        <v>535</v>
      </c>
      <c r="N21" s="65"/>
      <c r="O21" s="220">
        <v>39092571</v>
      </c>
      <c r="P21" s="63">
        <f t="shared" si="1"/>
        <v>1.99968060413084</v>
      </c>
      <c r="Q21" s="211"/>
      <c r="R21" s="212">
        <v>26008101</v>
      </c>
      <c r="S21" s="213">
        <v>45736</v>
      </c>
      <c r="T21" s="47"/>
      <c r="U21" s="72">
        <f>R21*0.933</f>
        <v>24265558.233</v>
      </c>
      <c r="V21" s="63">
        <f t="shared" si="5"/>
        <v>1.2412426429292</v>
      </c>
      <c r="W21" s="63">
        <f t="shared" si="6"/>
        <v>0.933</v>
      </c>
      <c r="X21" s="51" t="s">
        <v>476</v>
      </c>
      <c r="Y21" s="51" t="s">
        <v>715</v>
      </c>
      <c r="Z21" s="51" t="s">
        <v>716</v>
      </c>
      <c r="AA21" s="51" t="s">
        <v>636</v>
      </c>
      <c r="AB21" s="51" t="s">
        <v>637</v>
      </c>
      <c r="AC21" s="51" t="s">
        <v>638</v>
      </c>
      <c r="AD21" s="51" t="s">
        <v>639</v>
      </c>
      <c r="AE21" s="51" t="s">
        <v>538</v>
      </c>
      <c r="AF21" s="51"/>
      <c r="AG21" s="51"/>
      <c r="AH21" s="51"/>
      <c r="AI21" s="51"/>
      <c r="AJ21" s="51"/>
      <c r="AK21" s="51"/>
      <c r="AL21" s="51"/>
      <c r="AM21" s="51" t="s">
        <v>538</v>
      </c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 t="s">
        <v>507</v>
      </c>
      <c r="BH21" s="51" t="s">
        <v>717</v>
      </c>
      <c r="BI21" s="51"/>
      <c r="BJ21" s="51"/>
      <c r="BK21" s="51"/>
      <c r="BL21" s="51"/>
      <c r="BM21" s="51" t="s">
        <v>718</v>
      </c>
      <c r="BN21" s="51"/>
    </row>
    <row r="22" spans="1:66">
      <c r="A22" s="51" t="s">
        <v>710</v>
      </c>
      <c r="B22" s="51"/>
      <c r="C22" s="51"/>
      <c r="D22" s="51">
        <v>10241077</v>
      </c>
      <c r="E22" s="51" t="s">
        <v>518</v>
      </c>
      <c r="F22" s="51">
        <v>13823488</v>
      </c>
      <c r="G22" s="72">
        <v>6651.1</v>
      </c>
      <c r="H22" s="51" t="s">
        <v>507</v>
      </c>
      <c r="I22" s="51" t="s">
        <v>118</v>
      </c>
      <c r="J22" s="215" t="s">
        <v>252</v>
      </c>
      <c r="K22" s="219" t="s">
        <v>713</v>
      </c>
      <c r="L22" s="217" t="s">
        <v>719</v>
      </c>
      <c r="M22" s="210" t="s">
        <v>508</v>
      </c>
      <c r="N22" s="65">
        <v>10560</v>
      </c>
      <c r="O22" s="51">
        <f t="shared" ref="O22:O34" si="7">N22*G22</f>
        <v>70235616</v>
      </c>
      <c r="P22" s="63">
        <f t="shared" si="1"/>
        <v>5.08088956998407</v>
      </c>
      <c r="Q22" s="211">
        <f>N22*0.8</f>
        <v>8448</v>
      </c>
      <c r="R22" s="212">
        <f t="shared" ref="R22:R34" si="8">Q22*G22</f>
        <v>56188492.8</v>
      </c>
      <c r="S22" s="213">
        <v>45736</v>
      </c>
      <c r="T22" s="51">
        <v>7856.64</v>
      </c>
      <c r="U22" s="72">
        <f t="shared" ref="U22:U34" si="9">T22*G22</f>
        <v>52255298.304</v>
      </c>
      <c r="V22" s="63">
        <f t="shared" si="5"/>
        <v>3.78018184006815</v>
      </c>
      <c r="W22" s="63">
        <f t="shared" si="6"/>
        <v>0.93</v>
      </c>
      <c r="X22" s="51" t="s">
        <v>476</v>
      </c>
      <c r="Y22" s="51" t="s">
        <v>715</v>
      </c>
      <c r="Z22" s="51" t="s">
        <v>716</v>
      </c>
      <c r="AA22" s="51" t="s">
        <v>636</v>
      </c>
      <c r="AB22" s="51" t="s">
        <v>637</v>
      </c>
      <c r="AC22" s="51" t="s">
        <v>638</v>
      </c>
      <c r="AD22" s="51" t="s">
        <v>639</v>
      </c>
      <c r="AE22" s="51" t="s">
        <v>538</v>
      </c>
      <c r="AF22" s="51"/>
      <c r="AG22" s="51"/>
      <c r="AH22" s="51"/>
      <c r="AI22" s="51"/>
      <c r="AJ22" s="51"/>
      <c r="AK22" s="51"/>
      <c r="AL22" s="51"/>
      <c r="AM22" s="51" t="s">
        <v>538</v>
      </c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 t="s">
        <v>507</v>
      </c>
      <c r="BH22" s="51" t="s">
        <v>720</v>
      </c>
      <c r="BI22" s="51"/>
      <c r="BJ22" s="51"/>
      <c r="BK22" s="51"/>
      <c r="BL22" s="51"/>
      <c r="BM22" s="51" t="s">
        <v>718</v>
      </c>
      <c r="BN22" s="51"/>
    </row>
    <row r="23" spans="1:66">
      <c r="A23" s="51" t="s">
        <v>710</v>
      </c>
      <c r="B23" s="51"/>
      <c r="C23" s="51"/>
      <c r="D23" s="51">
        <v>10241079</v>
      </c>
      <c r="E23" s="51" t="s">
        <v>518</v>
      </c>
      <c r="F23" s="51">
        <v>26179895</v>
      </c>
      <c r="G23" s="72">
        <v>3228</v>
      </c>
      <c r="H23" s="51" t="s">
        <v>507</v>
      </c>
      <c r="I23" s="216" t="s">
        <v>721</v>
      </c>
      <c r="J23" s="72" t="s">
        <v>160</v>
      </c>
      <c r="K23" s="219" t="s">
        <v>713</v>
      </c>
      <c r="L23" s="217" t="s">
        <v>722</v>
      </c>
      <c r="M23" s="217" t="s">
        <v>535</v>
      </c>
      <c r="N23" s="65">
        <v>16579</v>
      </c>
      <c r="O23" s="51">
        <f t="shared" si="7"/>
        <v>53517012</v>
      </c>
      <c r="P23" s="63">
        <f t="shared" si="1"/>
        <v>2.04420269829195</v>
      </c>
      <c r="Q23" s="211">
        <f>N23*0.8</f>
        <v>13263.2</v>
      </c>
      <c r="R23" s="212">
        <f t="shared" si="8"/>
        <v>42813609.6</v>
      </c>
      <c r="S23" s="213">
        <v>45736</v>
      </c>
      <c r="T23" s="51">
        <v>10345.296</v>
      </c>
      <c r="U23" s="72">
        <f t="shared" si="9"/>
        <v>33394615.488</v>
      </c>
      <c r="V23" s="63">
        <f t="shared" si="5"/>
        <v>1.27558248373418</v>
      </c>
      <c r="W23" s="63">
        <f t="shared" si="6"/>
        <v>0.78</v>
      </c>
      <c r="X23" s="51" t="s">
        <v>476</v>
      </c>
      <c r="Y23" s="51" t="s">
        <v>715</v>
      </c>
      <c r="Z23" s="51" t="s">
        <v>716</v>
      </c>
      <c r="AA23" s="51" t="s">
        <v>636</v>
      </c>
      <c r="AB23" s="51" t="s">
        <v>637</v>
      </c>
      <c r="AC23" s="51" t="s">
        <v>638</v>
      </c>
      <c r="AD23" s="51" t="s">
        <v>639</v>
      </c>
      <c r="AE23" s="51" t="s">
        <v>538</v>
      </c>
      <c r="AF23" s="51"/>
      <c r="AG23" s="51"/>
      <c r="AH23" s="51"/>
      <c r="AI23" s="51"/>
      <c r="AJ23" s="51"/>
      <c r="AK23" s="51"/>
      <c r="AL23" s="51"/>
      <c r="AM23" s="51" t="s">
        <v>538</v>
      </c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 t="s">
        <v>507</v>
      </c>
      <c r="BH23" s="51" t="s">
        <v>723</v>
      </c>
      <c r="BI23" s="51"/>
      <c r="BJ23" s="51"/>
      <c r="BK23" s="51"/>
      <c r="BL23" s="51"/>
      <c r="BM23" s="51" t="s">
        <v>718</v>
      </c>
      <c r="BN23" s="51"/>
    </row>
    <row r="24" spans="1:66">
      <c r="A24" s="51" t="s">
        <v>631</v>
      </c>
      <c r="B24" s="51" t="s">
        <v>574</v>
      </c>
      <c r="C24" s="51">
        <v>13364232028</v>
      </c>
      <c r="D24" s="51">
        <v>10216943</v>
      </c>
      <c r="E24" s="51" t="s">
        <v>518</v>
      </c>
      <c r="F24" s="51">
        <v>560600</v>
      </c>
      <c r="G24" s="72">
        <v>190.31</v>
      </c>
      <c r="H24" s="51" t="s">
        <v>507</v>
      </c>
      <c r="I24" s="216" t="s">
        <v>724</v>
      </c>
      <c r="J24" s="221" t="s">
        <v>118</v>
      </c>
      <c r="K24" s="51" t="s">
        <v>632</v>
      </c>
      <c r="L24" s="51" t="s">
        <v>725</v>
      </c>
      <c r="M24" s="210" t="s">
        <v>508</v>
      </c>
      <c r="N24" s="65">
        <v>2790</v>
      </c>
      <c r="O24" s="51">
        <f t="shared" si="7"/>
        <v>530964.9</v>
      </c>
      <c r="P24" s="63">
        <f t="shared" si="1"/>
        <v>0.947136817695326</v>
      </c>
      <c r="Q24" s="211">
        <f>N24*0.7</f>
        <v>1953</v>
      </c>
      <c r="R24" s="212">
        <f t="shared" si="8"/>
        <v>371675.43</v>
      </c>
      <c r="S24" s="213">
        <v>45736</v>
      </c>
      <c r="T24" s="51">
        <v>1894.41</v>
      </c>
      <c r="U24" s="72">
        <f t="shared" si="9"/>
        <v>360525.1671</v>
      </c>
      <c r="V24" s="63">
        <f t="shared" si="5"/>
        <v>0.643105899215127</v>
      </c>
      <c r="W24" s="63">
        <f t="shared" si="6"/>
        <v>0.97</v>
      </c>
      <c r="X24" s="51" t="s">
        <v>574</v>
      </c>
      <c r="Y24" s="51" t="s">
        <v>634</v>
      </c>
      <c r="Z24" s="51" t="s">
        <v>635</v>
      </c>
      <c r="AA24" s="51" t="s">
        <v>636</v>
      </c>
      <c r="AB24" s="51" t="s">
        <v>637</v>
      </c>
      <c r="AC24" s="51" t="s">
        <v>654</v>
      </c>
      <c r="AD24" s="51" t="s">
        <v>639</v>
      </c>
      <c r="AE24" s="51" t="s">
        <v>538</v>
      </c>
      <c r="AF24" s="51" t="s">
        <v>640</v>
      </c>
      <c r="AG24" s="51" t="s">
        <v>641</v>
      </c>
      <c r="AH24" s="51" t="s">
        <v>642</v>
      </c>
      <c r="AI24" s="51"/>
      <c r="AJ24" s="51"/>
      <c r="AK24" s="51"/>
      <c r="AL24" s="51" t="s">
        <v>537</v>
      </c>
      <c r="AM24" s="51" t="s">
        <v>538</v>
      </c>
      <c r="AN24" s="51"/>
      <c r="AO24" s="51">
        <v>953000</v>
      </c>
      <c r="AP24" s="51"/>
      <c r="AQ24" s="51"/>
      <c r="AR24" s="51"/>
      <c r="AS24" s="51"/>
      <c r="AT24" s="51"/>
      <c r="AU24" s="51"/>
      <c r="AV24" s="51"/>
      <c r="AW24" s="51"/>
      <c r="AX24" s="51"/>
      <c r="AY24" s="51">
        <v>190.31</v>
      </c>
      <c r="AZ24" s="51" t="s">
        <v>643</v>
      </c>
      <c r="BA24" s="51" t="s">
        <v>644</v>
      </c>
      <c r="BB24" s="51" t="s">
        <v>632</v>
      </c>
      <c r="BC24" s="51"/>
      <c r="BD24" s="51"/>
      <c r="BE24" s="51"/>
      <c r="BF24" s="51"/>
      <c r="BG24" s="51" t="s">
        <v>507</v>
      </c>
      <c r="BH24" s="51" t="s">
        <v>726</v>
      </c>
      <c r="BI24" s="51" t="s">
        <v>543</v>
      </c>
      <c r="BJ24" s="51" t="s">
        <v>646</v>
      </c>
      <c r="BK24" s="51"/>
      <c r="BL24" s="51" t="s">
        <v>647</v>
      </c>
      <c r="BM24" s="51" t="s">
        <v>648</v>
      </c>
      <c r="BN24" s="51" t="s">
        <v>649</v>
      </c>
    </row>
    <row r="25" spans="1:66">
      <c r="A25" s="51" t="s">
        <v>631</v>
      </c>
      <c r="B25" s="51" t="s">
        <v>574</v>
      </c>
      <c r="C25" s="51">
        <v>13364232028</v>
      </c>
      <c r="D25" s="51">
        <v>10217028</v>
      </c>
      <c r="E25" s="51" t="s">
        <v>518</v>
      </c>
      <c r="F25" s="51">
        <v>416556</v>
      </c>
      <c r="G25" s="72">
        <v>86.84</v>
      </c>
      <c r="H25" s="51" t="s">
        <v>507</v>
      </c>
      <c r="I25" s="51" t="s">
        <v>118</v>
      </c>
      <c r="J25" s="72" t="s">
        <v>118</v>
      </c>
      <c r="K25" s="51" t="s">
        <v>632</v>
      </c>
      <c r="L25" s="209" t="s">
        <v>727</v>
      </c>
      <c r="M25" s="210" t="s">
        <v>508</v>
      </c>
      <c r="N25" s="65">
        <v>3300</v>
      </c>
      <c r="O25" s="51">
        <f t="shared" si="7"/>
        <v>286572</v>
      </c>
      <c r="P25" s="63">
        <f t="shared" si="1"/>
        <v>0.687955520986374</v>
      </c>
      <c r="Q25" s="211">
        <f>N25*0.7</f>
        <v>2310</v>
      </c>
      <c r="R25" s="212">
        <f t="shared" si="8"/>
        <v>200600.4</v>
      </c>
      <c r="S25" s="213">
        <v>45736</v>
      </c>
      <c r="T25" s="51">
        <v>2240.7</v>
      </c>
      <c r="U25" s="72">
        <f t="shared" si="9"/>
        <v>194582.388</v>
      </c>
      <c r="V25" s="63">
        <f t="shared" si="5"/>
        <v>0.467121798749748</v>
      </c>
      <c r="W25" s="63">
        <f t="shared" si="6"/>
        <v>0.97</v>
      </c>
      <c r="X25" s="51" t="s">
        <v>574</v>
      </c>
      <c r="Y25" s="51" t="s">
        <v>634</v>
      </c>
      <c r="Z25" s="51" t="s">
        <v>635</v>
      </c>
      <c r="AA25" s="51" t="s">
        <v>636</v>
      </c>
      <c r="AB25" s="51" t="s">
        <v>637</v>
      </c>
      <c r="AC25" s="51" t="s">
        <v>638</v>
      </c>
      <c r="AD25" s="51" t="s">
        <v>639</v>
      </c>
      <c r="AE25" s="51" t="s">
        <v>538</v>
      </c>
      <c r="AF25" s="51" t="s">
        <v>640</v>
      </c>
      <c r="AG25" s="51" t="s">
        <v>641</v>
      </c>
      <c r="AH25" s="51" t="s">
        <v>642</v>
      </c>
      <c r="AI25" s="51"/>
      <c r="AJ25" s="51"/>
      <c r="AK25" s="51"/>
      <c r="AL25" s="51" t="s">
        <v>537</v>
      </c>
      <c r="AM25" s="51" t="s">
        <v>538</v>
      </c>
      <c r="AN25" s="51"/>
      <c r="AO25" s="51">
        <v>260520</v>
      </c>
      <c r="AP25" s="51"/>
      <c r="AQ25" s="51"/>
      <c r="AR25" s="51"/>
      <c r="AS25" s="51"/>
      <c r="AT25" s="51"/>
      <c r="AU25" s="51"/>
      <c r="AV25" s="51"/>
      <c r="AW25" s="51"/>
      <c r="AX25" s="51"/>
      <c r="AY25" s="51">
        <v>86.84</v>
      </c>
      <c r="AZ25" s="51" t="s">
        <v>643</v>
      </c>
      <c r="BA25" s="51" t="s">
        <v>644</v>
      </c>
      <c r="BB25" s="51" t="s">
        <v>632</v>
      </c>
      <c r="BC25" s="51"/>
      <c r="BD25" s="51"/>
      <c r="BE25" s="51"/>
      <c r="BF25" s="51"/>
      <c r="BG25" s="51" t="s">
        <v>507</v>
      </c>
      <c r="BH25" s="51" t="s">
        <v>728</v>
      </c>
      <c r="BI25" s="51" t="s">
        <v>543</v>
      </c>
      <c r="BJ25" s="51" t="s">
        <v>646</v>
      </c>
      <c r="BK25" s="51"/>
      <c r="BL25" s="51" t="s">
        <v>647</v>
      </c>
      <c r="BM25" s="51" t="s">
        <v>648</v>
      </c>
      <c r="BN25" s="51" t="s">
        <v>649</v>
      </c>
    </row>
    <row r="26" spans="1:66">
      <c r="A26" s="51" t="s">
        <v>729</v>
      </c>
      <c r="B26" s="51" t="s">
        <v>532</v>
      </c>
      <c r="C26" s="51">
        <v>15848665688</v>
      </c>
      <c r="D26" s="51">
        <v>10278586</v>
      </c>
      <c r="E26" s="51" t="s">
        <v>518</v>
      </c>
      <c r="F26" s="51">
        <v>1030124.48</v>
      </c>
      <c r="G26" s="72">
        <v>149.38</v>
      </c>
      <c r="H26" s="51" t="s">
        <v>507</v>
      </c>
      <c r="I26" s="51" t="s">
        <v>118</v>
      </c>
      <c r="J26" s="215" t="s">
        <v>160</v>
      </c>
      <c r="K26" s="51"/>
      <c r="L26" s="51" t="s">
        <v>730</v>
      </c>
      <c r="M26" s="210" t="s">
        <v>508</v>
      </c>
      <c r="N26" s="65">
        <v>4427</v>
      </c>
      <c r="O26" s="51">
        <f t="shared" si="7"/>
        <v>661305.26</v>
      </c>
      <c r="P26" s="63">
        <f t="shared" si="1"/>
        <v>0.641966357308585</v>
      </c>
      <c r="Q26" s="211">
        <f>N26*0.8</f>
        <v>3541.6</v>
      </c>
      <c r="R26" s="212">
        <f t="shared" si="8"/>
        <v>529044.208</v>
      </c>
      <c r="S26" s="213">
        <v>45736</v>
      </c>
      <c r="T26" s="51">
        <v>3081.192</v>
      </c>
      <c r="U26" s="72">
        <f t="shared" si="9"/>
        <v>460268.46096</v>
      </c>
      <c r="V26" s="63">
        <f t="shared" si="5"/>
        <v>0.446808584686775</v>
      </c>
      <c r="W26" s="63">
        <f t="shared" si="6"/>
        <v>0.87</v>
      </c>
      <c r="X26" s="51" t="s">
        <v>532</v>
      </c>
      <c r="Y26" s="51" t="s">
        <v>687</v>
      </c>
      <c r="Z26" s="51" t="s">
        <v>688</v>
      </c>
      <c r="AA26" s="51" t="s">
        <v>636</v>
      </c>
      <c r="AB26" s="51" t="s">
        <v>637</v>
      </c>
      <c r="AC26" s="51" t="s">
        <v>638</v>
      </c>
      <c r="AD26" s="51" t="s">
        <v>639</v>
      </c>
      <c r="AE26" s="51" t="s">
        <v>538</v>
      </c>
      <c r="AF26" s="51"/>
      <c r="AG26" s="51"/>
      <c r="AH26" s="51"/>
      <c r="AI26" s="51"/>
      <c r="AJ26" s="51"/>
      <c r="AK26" s="51"/>
      <c r="AL26" s="51"/>
      <c r="AM26" s="51" t="s">
        <v>538</v>
      </c>
      <c r="AN26" s="51"/>
      <c r="AO26" s="51">
        <v>929687.36</v>
      </c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 t="s">
        <v>507</v>
      </c>
      <c r="BH26" s="51" t="s">
        <v>731</v>
      </c>
      <c r="BI26" s="51" t="s">
        <v>699</v>
      </c>
      <c r="BJ26" s="51" t="s">
        <v>694</v>
      </c>
      <c r="BK26" s="51"/>
      <c r="BL26" s="51" t="s">
        <v>732</v>
      </c>
      <c r="BM26" s="51" t="s">
        <v>733</v>
      </c>
      <c r="BN26" s="51" t="s">
        <v>732</v>
      </c>
    </row>
    <row r="27" spans="1:66">
      <c r="A27" s="51" t="s">
        <v>729</v>
      </c>
      <c r="B27" s="51" t="s">
        <v>532</v>
      </c>
      <c r="C27" s="51">
        <v>15848665688</v>
      </c>
      <c r="D27" s="51">
        <v>10278588</v>
      </c>
      <c r="E27" s="51" t="s">
        <v>518</v>
      </c>
      <c r="F27" s="51">
        <v>1108876.8</v>
      </c>
      <c r="G27" s="72">
        <v>160.8</v>
      </c>
      <c r="H27" s="51" t="s">
        <v>507</v>
      </c>
      <c r="I27" s="51" t="s">
        <v>118</v>
      </c>
      <c r="J27" s="215" t="s">
        <v>160</v>
      </c>
      <c r="K27" s="51"/>
      <c r="L27" s="51" t="s">
        <v>734</v>
      </c>
      <c r="M27" s="210" t="s">
        <v>508</v>
      </c>
      <c r="N27" s="65">
        <v>4427</v>
      </c>
      <c r="O27" s="51">
        <f t="shared" si="7"/>
        <v>711861.6</v>
      </c>
      <c r="P27" s="63">
        <f t="shared" si="1"/>
        <v>0.641966357308585</v>
      </c>
      <c r="Q27" s="211">
        <f>N27*0.8</f>
        <v>3541.6</v>
      </c>
      <c r="R27" s="212">
        <f t="shared" si="8"/>
        <v>569489.28</v>
      </c>
      <c r="S27" s="213">
        <v>45736</v>
      </c>
      <c r="T27" s="51">
        <v>3081.192</v>
      </c>
      <c r="U27" s="72">
        <f t="shared" si="9"/>
        <v>495455.6736</v>
      </c>
      <c r="V27" s="63">
        <f t="shared" si="5"/>
        <v>0.446808584686775</v>
      </c>
      <c r="W27" s="63">
        <f t="shared" si="6"/>
        <v>0.87</v>
      </c>
      <c r="X27" s="51" t="s">
        <v>532</v>
      </c>
      <c r="Y27" s="51" t="s">
        <v>687</v>
      </c>
      <c r="Z27" s="51" t="s">
        <v>688</v>
      </c>
      <c r="AA27" s="51" t="s">
        <v>636</v>
      </c>
      <c r="AB27" s="51" t="s">
        <v>637</v>
      </c>
      <c r="AC27" s="51" t="s">
        <v>638</v>
      </c>
      <c r="AD27" s="51" t="s">
        <v>639</v>
      </c>
      <c r="AE27" s="51" t="s">
        <v>538</v>
      </c>
      <c r="AF27" s="51"/>
      <c r="AG27" s="51"/>
      <c r="AH27" s="51"/>
      <c r="AI27" s="51"/>
      <c r="AJ27" s="51"/>
      <c r="AK27" s="51"/>
      <c r="AL27" s="51"/>
      <c r="AM27" s="51" t="s">
        <v>538</v>
      </c>
      <c r="AN27" s="51"/>
      <c r="AO27" s="51">
        <v>1000761.33</v>
      </c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 t="s">
        <v>507</v>
      </c>
      <c r="BH27" s="51" t="s">
        <v>735</v>
      </c>
      <c r="BI27" s="51" t="s">
        <v>699</v>
      </c>
      <c r="BJ27" s="51" t="s">
        <v>694</v>
      </c>
      <c r="BK27" s="51"/>
      <c r="BL27" s="51" t="s">
        <v>732</v>
      </c>
      <c r="BM27" s="51" t="s">
        <v>733</v>
      </c>
      <c r="BN27" s="51" t="s">
        <v>732</v>
      </c>
    </row>
    <row r="28" spans="1:66">
      <c r="A28" s="51" t="s">
        <v>736</v>
      </c>
      <c r="B28" s="51" t="s">
        <v>737</v>
      </c>
      <c r="C28" s="51">
        <v>13500613907</v>
      </c>
      <c r="D28" s="51">
        <v>10433506</v>
      </c>
      <c r="E28" s="51" t="s">
        <v>518</v>
      </c>
      <c r="F28" s="51">
        <v>10916500</v>
      </c>
      <c r="G28" s="72">
        <v>436.66</v>
      </c>
      <c r="H28" s="51" t="s">
        <v>507</v>
      </c>
      <c r="I28" s="51" t="s">
        <v>160</v>
      </c>
      <c r="J28" s="72" t="s">
        <v>160</v>
      </c>
      <c r="K28" s="51"/>
      <c r="L28" s="222" t="s">
        <v>738</v>
      </c>
      <c r="M28" s="217" t="s">
        <v>535</v>
      </c>
      <c r="N28" s="65">
        <v>8584</v>
      </c>
      <c r="O28" s="51">
        <f t="shared" si="7"/>
        <v>3748289.44</v>
      </c>
      <c r="P28" s="63">
        <f t="shared" si="1"/>
        <v>0.34336</v>
      </c>
      <c r="Q28" s="211">
        <f>N28*0.8</f>
        <v>6867.2</v>
      </c>
      <c r="R28" s="212">
        <f t="shared" si="8"/>
        <v>2998631.552</v>
      </c>
      <c r="S28" s="213">
        <v>45736</v>
      </c>
      <c r="T28" s="51">
        <v>6760</v>
      </c>
      <c r="U28" s="72">
        <f t="shared" si="9"/>
        <v>2951821.6</v>
      </c>
      <c r="V28" s="63">
        <f t="shared" si="5"/>
        <v>0.2704</v>
      </c>
      <c r="W28" s="63">
        <f t="shared" si="6"/>
        <v>0.984389561975769</v>
      </c>
      <c r="X28" s="51" t="s">
        <v>739</v>
      </c>
      <c r="Y28" s="51" t="s">
        <v>687</v>
      </c>
      <c r="Z28" s="51" t="s">
        <v>740</v>
      </c>
      <c r="AA28" s="51" t="s">
        <v>636</v>
      </c>
      <c r="AB28" s="51" t="s">
        <v>637</v>
      </c>
      <c r="AC28" s="51" t="s">
        <v>638</v>
      </c>
      <c r="AD28" s="51" t="s">
        <v>639</v>
      </c>
      <c r="AE28" s="51" t="s">
        <v>538</v>
      </c>
      <c r="AF28" s="51"/>
      <c r="AG28" s="51"/>
      <c r="AH28" s="51"/>
      <c r="AI28" s="51"/>
      <c r="AJ28" s="51"/>
      <c r="AK28" s="51"/>
      <c r="AL28" s="51"/>
      <c r="AM28" s="51" t="s">
        <v>538</v>
      </c>
      <c r="AN28" s="51"/>
      <c r="AO28" s="51"/>
      <c r="AP28" s="51"/>
      <c r="AQ28" s="51" t="s">
        <v>741</v>
      </c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 t="s">
        <v>507</v>
      </c>
      <c r="BH28" s="51" t="s">
        <v>738</v>
      </c>
      <c r="BI28" s="51" t="s">
        <v>693</v>
      </c>
      <c r="BJ28" s="51" t="s">
        <v>742</v>
      </c>
      <c r="BK28" s="51"/>
      <c r="BL28" s="51" t="s">
        <v>743</v>
      </c>
      <c r="BM28" s="51" t="s">
        <v>742</v>
      </c>
      <c r="BN28" s="51" t="s">
        <v>744</v>
      </c>
    </row>
    <row r="29" spans="1:66">
      <c r="A29" s="51" t="s">
        <v>729</v>
      </c>
      <c r="B29" s="51" t="s">
        <v>532</v>
      </c>
      <c r="C29" s="51">
        <v>15848665688</v>
      </c>
      <c r="D29" s="51">
        <v>10278587</v>
      </c>
      <c r="E29" s="51" t="s">
        <v>518</v>
      </c>
      <c r="F29" s="51">
        <v>1030538.24</v>
      </c>
      <c r="G29" s="72">
        <v>149.44</v>
      </c>
      <c r="H29" s="51" t="s">
        <v>507</v>
      </c>
      <c r="I29" s="51" t="s">
        <v>118</v>
      </c>
      <c r="J29" s="215" t="s">
        <v>160</v>
      </c>
      <c r="K29" s="51"/>
      <c r="L29" s="51" t="s">
        <v>745</v>
      </c>
      <c r="M29" s="210" t="s">
        <v>508</v>
      </c>
      <c r="N29" s="65">
        <v>4427</v>
      </c>
      <c r="O29" s="51">
        <f t="shared" si="7"/>
        <v>661570.88</v>
      </c>
      <c r="P29" s="63">
        <f t="shared" si="1"/>
        <v>0.641966357308585</v>
      </c>
      <c r="Q29" s="211">
        <f>N29*0.8</f>
        <v>3541.6</v>
      </c>
      <c r="R29" s="212">
        <f t="shared" si="8"/>
        <v>529256.704</v>
      </c>
      <c r="S29" s="213">
        <v>45736</v>
      </c>
      <c r="T29" s="51">
        <v>3081.192</v>
      </c>
      <c r="U29" s="72">
        <f t="shared" si="9"/>
        <v>460453.33248</v>
      </c>
      <c r="V29" s="63">
        <f t="shared" si="5"/>
        <v>0.446808584686775</v>
      </c>
      <c r="W29" s="63">
        <f t="shared" si="6"/>
        <v>0.87</v>
      </c>
      <c r="X29" s="51" t="s">
        <v>532</v>
      </c>
      <c r="Y29" s="51" t="s">
        <v>687</v>
      </c>
      <c r="Z29" s="51" t="s">
        <v>688</v>
      </c>
      <c r="AA29" s="51" t="s">
        <v>636</v>
      </c>
      <c r="AB29" s="51" t="s">
        <v>637</v>
      </c>
      <c r="AC29" s="51" t="s">
        <v>638</v>
      </c>
      <c r="AD29" s="51" t="s">
        <v>639</v>
      </c>
      <c r="AE29" s="51" t="s">
        <v>538</v>
      </c>
      <c r="AF29" s="51"/>
      <c r="AG29" s="51"/>
      <c r="AH29" s="51"/>
      <c r="AI29" s="51"/>
      <c r="AJ29" s="51"/>
      <c r="AK29" s="51"/>
      <c r="AL29" s="51"/>
      <c r="AM29" s="51" t="s">
        <v>538</v>
      </c>
      <c r="AN29" s="51" t="s">
        <v>538</v>
      </c>
      <c r="AO29" s="51">
        <v>930060.77</v>
      </c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 t="s">
        <v>507</v>
      </c>
      <c r="BH29" s="51" t="s">
        <v>746</v>
      </c>
      <c r="BI29" s="51" t="s">
        <v>699</v>
      </c>
      <c r="BJ29" s="51" t="s">
        <v>694</v>
      </c>
      <c r="BK29" s="51"/>
      <c r="BL29" s="51" t="s">
        <v>732</v>
      </c>
      <c r="BM29" s="51" t="s">
        <v>733</v>
      </c>
      <c r="BN29" s="51" t="s">
        <v>732</v>
      </c>
    </row>
    <row r="30" spans="1:66">
      <c r="A30" s="51" t="s">
        <v>747</v>
      </c>
      <c r="B30" s="51" t="s">
        <v>748</v>
      </c>
      <c r="C30" s="51">
        <v>18565292110</v>
      </c>
      <c r="D30" s="51">
        <v>10408097</v>
      </c>
      <c r="E30" s="51" t="s">
        <v>749</v>
      </c>
      <c r="F30" s="51">
        <v>717978.37</v>
      </c>
      <c r="G30" s="72">
        <v>116.83</v>
      </c>
      <c r="H30" s="51" t="s">
        <v>507</v>
      </c>
      <c r="I30" s="51" t="s">
        <v>118</v>
      </c>
      <c r="J30" s="72" t="s">
        <v>118</v>
      </c>
      <c r="K30" s="51"/>
      <c r="L30" s="209" t="s">
        <v>750</v>
      </c>
      <c r="M30" s="217" t="s">
        <v>508</v>
      </c>
      <c r="N30" s="65">
        <v>5270</v>
      </c>
      <c r="O30" s="51">
        <f t="shared" si="7"/>
        <v>615694.1</v>
      </c>
      <c r="P30" s="63">
        <f t="shared" si="1"/>
        <v>0.857538507740839</v>
      </c>
      <c r="Q30" s="211">
        <f>N30*0.7</f>
        <v>3689</v>
      </c>
      <c r="R30" s="212">
        <f t="shared" si="8"/>
        <v>430985.87</v>
      </c>
      <c r="S30" s="213">
        <v>45736</v>
      </c>
      <c r="T30" s="51">
        <v>3467.66</v>
      </c>
      <c r="U30" s="72">
        <f t="shared" si="9"/>
        <v>405126.7178</v>
      </c>
      <c r="V30" s="63">
        <f t="shared" si="5"/>
        <v>0.564260338093472</v>
      </c>
      <c r="W30" s="63">
        <f t="shared" si="6"/>
        <v>0.94</v>
      </c>
      <c r="X30" s="51" t="s">
        <v>748</v>
      </c>
      <c r="Y30" s="51" t="s">
        <v>751</v>
      </c>
      <c r="Z30" s="51" t="s">
        <v>752</v>
      </c>
      <c r="AA30" s="51" t="s">
        <v>636</v>
      </c>
      <c r="AB30" s="51" t="s">
        <v>637</v>
      </c>
      <c r="AC30" s="51" t="s">
        <v>654</v>
      </c>
      <c r="AD30" s="51" t="s">
        <v>639</v>
      </c>
      <c r="AE30" s="51" t="s">
        <v>538</v>
      </c>
      <c r="AF30" s="51" t="s">
        <v>753</v>
      </c>
      <c r="AG30" s="51"/>
      <c r="AH30" s="51" t="s">
        <v>642</v>
      </c>
      <c r="AI30" s="51"/>
      <c r="AJ30" s="51"/>
      <c r="AK30" s="51"/>
      <c r="AL30" s="51" t="s">
        <v>537</v>
      </c>
      <c r="AM30" s="51" t="s">
        <v>538</v>
      </c>
      <c r="AN30" s="51" t="s">
        <v>538</v>
      </c>
      <c r="AO30" s="51"/>
      <c r="AP30" s="51"/>
      <c r="AQ30" s="51" t="s">
        <v>754</v>
      </c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 t="s">
        <v>507</v>
      </c>
      <c r="BH30" s="51" t="s">
        <v>755</v>
      </c>
      <c r="BI30" s="51" t="s">
        <v>756</v>
      </c>
      <c r="BJ30" s="51" t="s">
        <v>757</v>
      </c>
      <c r="BK30" s="51"/>
      <c r="BL30" s="51" t="s">
        <v>758</v>
      </c>
      <c r="BM30" s="51" t="s">
        <v>759</v>
      </c>
      <c r="BN30" s="51" t="s">
        <v>760</v>
      </c>
    </row>
    <row r="31" spans="1:66">
      <c r="A31" s="51" t="s">
        <v>747</v>
      </c>
      <c r="B31" s="51" t="s">
        <v>748</v>
      </c>
      <c r="C31" s="51">
        <v>18565292110</v>
      </c>
      <c r="D31" s="51">
        <v>10420847</v>
      </c>
      <c r="E31" s="51" t="s">
        <v>749</v>
      </c>
      <c r="F31" s="51">
        <v>874801.07</v>
      </c>
      <c r="G31" s="72">
        <v>101.73</v>
      </c>
      <c r="H31" s="51" t="s">
        <v>507</v>
      </c>
      <c r="I31" s="51" t="s">
        <v>118</v>
      </c>
      <c r="J31" s="72" t="s">
        <v>118</v>
      </c>
      <c r="K31" s="51"/>
      <c r="L31" s="209" t="s">
        <v>761</v>
      </c>
      <c r="M31" s="217" t="s">
        <v>508</v>
      </c>
      <c r="N31" s="65">
        <v>5270</v>
      </c>
      <c r="O31" s="51">
        <f t="shared" si="7"/>
        <v>536117.1</v>
      </c>
      <c r="P31" s="63">
        <f t="shared" si="1"/>
        <v>0.612844586484102</v>
      </c>
      <c r="Q31" s="211">
        <f>N31*0.7</f>
        <v>3689</v>
      </c>
      <c r="R31" s="212">
        <f t="shared" si="8"/>
        <v>375281.97</v>
      </c>
      <c r="S31" s="213">
        <v>45736</v>
      </c>
      <c r="T31" s="51">
        <v>3467.66</v>
      </c>
      <c r="U31" s="72">
        <f t="shared" si="9"/>
        <v>352765.0518</v>
      </c>
      <c r="V31" s="63">
        <f t="shared" si="5"/>
        <v>0.403251737906539</v>
      </c>
      <c r="W31" s="63">
        <f t="shared" si="6"/>
        <v>0.94</v>
      </c>
      <c r="X31" s="51" t="s">
        <v>748</v>
      </c>
      <c r="Y31" s="51" t="s">
        <v>751</v>
      </c>
      <c r="Z31" s="51" t="s">
        <v>752</v>
      </c>
      <c r="AA31" s="51" t="s">
        <v>636</v>
      </c>
      <c r="AB31" s="51" t="s">
        <v>637</v>
      </c>
      <c r="AC31" s="51" t="s">
        <v>654</v>
      </c>
      <c r="AD31" s="51" t="s">
        <v>639</v>
      </c>
      <c r="AE31" s="51" t="s">
        <v>538</v>
      </c>
      <c r="AF31" s="51" t="s">
        <v>753</v>
      </c>
      <c r="AG31" s="51"/>
      <c r="AH31" s="51" t="s">
        <v>642</v>
      </c>
      <c r="AI31" s="51"/>
      <c r="AJ31" s="51"/>
      <c r="AK31" s="51"/>
      <c r="AL31" s="51" t="s">
        <v>537</v>
      </c>
      <c r="AM31" s="51" t="s">
        <v>538</v>
      </c>
      <c r="AN31" s="51" t="s">
        <v>538</v>
      </c>
      <c r="AO31" s="51"/>
      <c r="AP31" s="51"/>
      <c r="AQ31" s="51" t="s">
        <v>754</v>
      </c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 t="s">
        <v>507</v>
      </c>
      <c r="BH31" s="51" t="s">
        <v>755</v>
      </c>
      <c r="BI31" s="51" t="s">
        <v>762</v>
      </c>
      <c r="BJ31" s="51" t="s">
        <v>757</v>
      </c>
      <c r="BK31" s="51"/>
      <c r="BL31" s="51" t="s">
        <v>758</v>
      </c>
      <c r="BM31" s="51" t="s">
        <v>759</v>
      </c>
      <c r="BN31" s="51" t="s">
        <v>760</v>
      </c>
    </row>
    <row r="32" spans="1:66">
      <c r="A32" s="51" t="s">
        <v>729</v>
      </c>
      <c r="B32" s="51" t="s">
        <v>532</v>
      </c>
      <c r="C32" s="51">
        <v>15848665688</v>
      </c>
      <c r="D32" s="51">
        <v>10314231</v>
      </c>
      <c r="E32" s="51" t="s">
        <v>518</v>
      </c>
      <c r="F32" s="51">
        <v>1175850.48</v>
      </c>
      <c r="G32" s="72">
        <v>188.56</v>
      </c>
      <c r="H32" s="51" t="s">
        <v>507</v>
      </c>
      <c r="I32" s="51" t="s">
        <v>118</v>
      </c>
      <c r="J32" s="215" t="s">
        <v>160</v>
      </c>
      <c r="K32" s="51" t="s">
        <v>120</v>
      </c>
      <c r="L32" s="222" t="s">
        <v>763</v>
      </c>
      <c r="M32" s="210" t="s">
        <v>508</v>
      </c>
      <c r="N32" s="65">
        <v>1790</v>
      </c>
      <c r="O32" s="51">
        <f t="shared" si="7"/>
        <v>337522.4</v>
      </c>
      <c r="P32" s="63">
        <f t="shared" si="1"/>
        <v>0.287045339301983</v>
      </c>
      <c r="Q32" s="211">
        <f>N32*0.8</f>
        <v>1432</v>
      </c>
      <c r="R32" s="212">
        <f t="shared" si="8"/>
        <v>270017.92</v>
      </c>
      <c r="S32" s="213">
        <v>45736</v>
      </c>
      <c r="T32" s="51">
        <v>1245.84</v>
      </c>
      <c r="U32" s="72">
        <f t="shared" si="9"/>
        <v>234915.5904</v>
      </c>
      <c r="V32" s="63">
        <f t="shared" si="5"/>
        <v>0.19978355615418</v>
      </c>
      <c r="W32" s="63">
        <f t="shared" si="6"/>
        <v>0.87</v>
      </c>
      <c r="X32" s="51" t="s">
        <v>532</v>
      </c>
      <c r="Y32" s="51" t="s">
        <v>687</v>
      </c>
      <c r="Z32" s="51" t="s">
        <v>688</v>
      </c>
      <c r="AA32" s="51" t="s">
        <v>636</v>
      </c>
      <c r="AB32" s="51" t="s">
        <v>637</v>
      </c>
      <c r="AC32" s="51" t="s">
        <v>638</v>
      </c>
      <c r="AD32" s="51" t="s">
        <v>639</v>
      </c>
      <c r="AE32" s="51" t="s">
        <v>538</v>
      </c>
      <c r="AF32" s="51"/>
      <c r="AG32" s="51"/>
      <c r="AH32" s="51"/>
      <c r="AI32" s="51"/>
      <c r="AJ32" s="51"/>
      <c r="AK32" s="51"/>
      <c r="AL32" s="51"/>
      <c r="AM32" s="51" t="s">
        <v>538</v>
      </c>
      <c r="AN32" s="51"/>
      <c r="AO32" s="51">
        <v>1096480.57</v>
      </c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 t="s">
        <v>120</v>
      </c>
      <c r="BF32" s="51"/>
      <c r="BG32" s="51" t="s">
        <v>507</v>
      </c>
      <c r="BH32" s="51" t="s">
        <v>764</v>
      </c>
      <c r="BI32" s="51" t="s">
        <v>699</v>
      </c>
      <c r="BJ32" s="51" t="s">
        <v>694</v>
      </c>
      <c r="BK32" s="51"/>
      <c r="BL32" s="51" t="s">
        <v>732</v>
      </c>
      <c r="BM32" s="51" t="s">
        <v>733</v>
      </c>
      <c r="BN32" s="51" t="s">
        <v>732</v>
      </c>
    </row>
    <row r="33" ht="43.2" spans="1:66">
      <c r="A33" s="51" t="s">
        <v>765</v>
      </c>
      <c r="B33" s="51" t="s">
        <v>766</v>
      </c>
      <c r="C33" s="51">
        <v>13877585521</v>
      </c>
      <c r="D33" s="51">
        <v>10407779</v>
      </c>
      <c r="E33" s="51" t="s">
        <v>518</v>
      </c>
      <c r="F33" s="219">
        <f>4200*G33</f>
        <v>525840</v>
      </c>
      <c r="G33" s="215">
        <v>125.2</v>
      </c>
      <c r="H33" s="51" t="s">
        <v>118</v>
      </c>
      <c r="I33" s="51" t="s">
        <v>118</v>
      </c>
      <c r="J33" s="72" t="s">
        <v>118</v>
      </c>
      <c r="K33" s="223" t="s">
        <v>767</v>
      </c>
      <c r="L33" s="51" t="s">
        <v>768</v>
      </c>
      <c r="M33" s="210" t="s">
        <v>508</v>
      </c>
      <c r="N33" s="65">
        <v>3281</v>
      </c>
      <c r="O33" s="51">
        <f t="shared" si="7"/>
        <v>410781.2</v>
      </c>
      <c r="P33" s="63">
        <f t="shared" si="1"/>
        <v>0.781190476190476</v>
      </c>
      <c r="Q33" s="211">
        <f>N33*0.7</f>
        <v>2296.7</v>
      </c>
      <c r="R33" s="212">
        <f t="shared" si="8"/>
        <v>287546.84</v>
      </c>
      <c r="S33" s="213">
        <v>45736</v>
      </c>
      <c r="T33" s="51">
        <v>2250.766</v>
      </c>
      <c r="U33" s="72">
        <f t="shared" si="9"/>
        <v>281795.9032</v>
      </c>
      <c r="V33" s="63">
        <f t="shared" si="5"/>
        <v>0.535896666666667</v>
      </c>
      <c r="W33" s="63">
        <f t="shared" si="6"/>
        <v>0.98</v>
      </c>
      <c r="X33" s="51" t="s">
        <v>769</v>
      </c>
      <c r="Y33" s="51" t="s">
        <v>770</v>
      </c>
      <c r="Z33" s="51" t="s">
        <v>771</v>
      </c>
      <c r="AA33" s="51"/>
      <c r="AB33" s="51"/>
      <c r="AC33" s="51"/>
      <c r="AD33" s="51"/>
      <c r="AE33" s="51" t="s">
        <v>538</v>
      </c>
      <c r="AF33" s="51"/>
      <c r="AG33" s="51"/>
      <c r="AH33" s="51"/>
      <c r="AI33" s="51"/>
      <c r="AJ33" s="51"/>
      <c r="AK33" s="51"/>
      <c r="AL33" s="51"/>
      <c r="AM33" s="51" t="s">
        <v>538</v>
      </c>
      <c r="AN33" s="51" t="s">
        <v>537</v>
      </c>
      <c r="AO33" s="51"/>
      <c r="AP33" s="51"/>
      <c r="AQ33" s="51"/>
      <c r="AR33" s="51"/>
      <c r="AS33" s="51"/>
      <c r="AT33" s="51" t="s">
        <v>772</v>
      </c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 t="s">
        <v>120</v>
      </c>
      <c r="BF33" s="51"/>
      <c r="BG33" s="51" t="s">
        <v>118</v>
      </c>
      <c r="BH33" s="51" t="s">
        <v>768</v>
      </c>
      <c r="BI33" s="51" t="s">
        <v>773</v>
      </c>
      <c r="BJ33" s="51" t="s">
        <v>774</v>
      </c>
      <c r="BK33" s="51"/>
      <c r="BL33" s="51" t="s">
        <v>775</v>
      </c>
      <c r="BM33" s="51" t="s">
        <v>776</v>
      </c>
      <c r="BN33" s="51" t="s">
        <v>777</v>
      </c>
    </row>
    <row r="34" ht="43.2" spans="1:66">
      <c r="A34" s="51" t="s">
        <v>765</v>
      </c>
      <c r="B34" s="51" t="s">
        <v>766</v>
      </c>
      <c r="C34" s="51">
        <v>13877585521</v>
      </c>
      <c r="D34" s="51">
        <v>10407778</v>
      </c>
      <c r="E34" s="51" t="s">
        <v>518</v>
      </c>
      <c r="F34" s="219">
        <f>4200*G34</f>
        <v>525840</v>
      </c>
      <c r="G34" s="215">
        <v>125.2</v>
      </c>
      <c r="H34" s="51" t="s">
        <v>118</v>
      </c>
      <c r="I34" s="51" t="s">
        <v>118</v>
      </c>
      <c r="J34" s="72" t="s">
        <v>118</v>
      </c>
      <c r="K34" s="223" t="s">
        <v>767</v>
      </c>
      <c r="L34" s="51" t="s">
        <v>778</v>
      </c>
      <c r="M34" s="210" t="s">
        <v>508</v>
      </c>
      <c r="N34" s="65">
        <v>3281</v>
      </c>
      <c r="O34" s="51">
        <f t="shared" si="7"/>
        <v>410781.2</v>
      </c>
      <c r="P34" s="63">
        <f t="shared" si="1"/>
        <v>0.781190476190476</v>
      </c>
      <c r="Q34" s="211">
        <f>N34*0.7</f>
        <v>2296.7</v>
      </c>
      <c r="R34" s="212">
        <f t="shared" si="8"/>
        <v>287546.84</v>
      </c>
      <c r="S34" s="213">
        <v>45736</v>
      </c>
      <c r="T34" s="51">
        <v>2250.766</v>
      </c>
      <c r="U34" s="72">
        <f t="shared" si="9"/>
        <v>281795.9032</v>
      </c>
      <c r="V34" s="63">
        <f t="shared" si="5"/>
        <v>0.535896666666667</v>
      </c>
      <c r="W34" s="63">
        <f t="shared" si="6"/>
        <v>0.98</v>
      </c>
      <c r="X34" s="51" t="s">
        <v>769</v>
      </c>
      <c r="Y34" s="51" t="s">
        <v>770</v>
      </c>
      <c r="Z34" s="51" t="s">
        <v>771</v>
      </c>
      <c r="AA34" s="51"/>
      <c r="AB34" s="51"/>
      <c r="AC34" s="51"/>
      <c r="AD34" s="51"/>
      <c r="AE34" s="51" t="s">
        <v>538</v>
      </c>
      <c r="AF34" s="51"/>
      <c r="AG34" s="51"/>
      <c r="AH34" s="51"/>
      <c r="AI34" s="51"/>
      <c r="AJ34" s="51"/>
      <c r="AK34" s="51"/>
      <c r="AL34" s="51" t="s">
        <v>538</v>
      </c>
      <c r="AM34" s="51" t="s">
        <v>538</v>
      </c>
      <c r="AN34" s="51" t="s">
        <v>537</v>
      </c>
      <c r="AO34" s="51"/>
      <c r="AP34" s="51"/>
      <c r="AQ34" s="51"/>
      <c r="AR34" s="51"/>
      <c r="AS34" s="51"/>
      <c r="AT34" s="51" t="s">
        <v>772</v>
      </c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 t="s">
        <v>120</v>
      </c>
      <c r="BF34" s="51"/>
      <c r="BG34" s="51" t="s">
        <v>118</v>
      </c>
      <c r="BH34" s="51" t="s">
        <v>778</v>
      </c>
      <c r="BI34" s="51" t="s">
        <v>773</v>
      </c>
      <c r="BJ34" s="51" t="s">
        <v>774</v>
      </c>
      <c r="BK34" s="51"/>
      <c r="BL34" s="51" t="s">
        <v>775</v>
      </c>
      <c r="BM34" s="51" t="s">
        <v>776</v>
      </c>
      <c r="BN34" s="51" t="s">
        <v>777</v>
      </c>
    </row>
    <row r="35" spans="1:66">
      <c r="A35" s="51"/>
      <c r="B35" s="51"/>
      <c r="C35" s="51"/>
      <c r="D35" s="51"/>
      <c r="E35" s="51"/>
      <c r="F35" s="51"/>
      <c r="G35" s="72"/>
      <c r="H35" s="51"/>
      <c r="I35" s="51"/>
      <c r="J35" s="72"/>
      <c r="K35" s="51"/>
      <c r="L35" s="51"/>
      <c r="M35" s="217"/>
      <c r="N35" s="65"/>
      <c r="O35" s="51"/>
      <c r="P35" s="63"/>
      <c r="Q35" s="211"/>
      <c r="R35" s="212">
        <f>SUM(R3:R34)</f>
        <v>136036147.974</v>
      </c>
      <c r="S35" s="51"/>
      <c r="T35" s="51"/>
      <c r="U35" s="212">
        <f>SUM(U3:U34)</f>
        <v>120369500.8729</v>
      </c>
      <c r="V35" s="51"/>
      <c r="W35" s="63">
        <f t="shared" si="6"/>
        <v>0.884834675676833</v>
      </c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</row>
    <row r="36" spans="1:66">
      <c r="A36" s="51"/>
      <c r="B36" s="51"/>
      <c r="C36" s="51"/>
      <c r="D36" s="51"/>
      <c r="E36" s="51"/>
      <c r="F36" s="51"/>
      <c r="G36" s="72"/>
      <c r="H36" s="51"/>
      <c r="I36" s="51"/>
      <c r="J36" s="72"/>
      <c r="K36" s="51"/>
      <c r="L36" s="51"/>
      <c r="M36" s="217"/>
      <c r="N36" s="65"/>
      <c r="O36" s="51"/>
      <c r="P36" s="63"/>
      <c r="Q36" s="211"/>
      <c r="R36" s="212"/>
      <c r="S36" s="51"/>
      <c r="T36" s="51"/>
      <c r="U36" s="72"/>
      <c r="V36" s="51"/>
      <c r="W36" s="63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</row>
    <row r="37" spans="1:66">
      <c r="A37" s="51"/>
      <c r="B37" s="51"/>
      <c r="C37" s="51"/>
      <c r="D37" s="51"/>
      <c r="E37" s="51"/>
      <c r="F37" s="224"/>
      <c r="G37" s="72"/>
      <c r="H37" s="51"/>
      <c r="I37" s="51"/>
      <c r="J37" s="72"/>
      <c r="K37" s="51"/>
      <c r="L37" s="51"/>
      <c r="M37" s="217"/>
      <c r="N37" s="65"/>
      <c r="O37" s="51"/>
      <c r="P37" s="63"/>
      <c r="Q37" s="211"/>
      <c r="R37" s="212"/>
      <c r="S37" s="51"/>
      <c r="T37" s="51"/>
      <c r="U37" s="72"/>
      <c r="V37" s="51"/>
      <c r="W37" s="63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</row>
    <row r="38" spans="1:66">
      <c r="A38" s="51"/>
      <c r="B38" s="51"/>
      <c r="C38" s="51"/>
      <c r="D38" s="51"/>
      <c r="E38" s="51"/>
      <c r="F38" s="225"/>
      <c r="G38" s="72"/>
      <c r="H38" s="51"/>
      <c r="I38" s="51"/>
      <c r="J38" s="72"/>
      <c r="K38" s="51"/>
      <c r="L38" s="51"/>
      <c r="M38" s="217"/>
      <c r="N38" s="65"/>
      <c r="O38" s="51"/>
      <c r="P38" s="63"/>
      <c r="Q38" s="211"/>
      <c r="R38" s="212"/>
      <c r="S38" s="51"/>
      <c r="T38" s="51"/>
      <c r="U38" s="72"/>
      <c r="V38" s="51"/>
      <c r="W38" s="63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</row>
    <row r="39" spans="1:66">
      <c r="A39" s="51"/>
      <c r="B39" s="51"/>
      <c r="C39" s="51"/>
      <c r="D39" s="51"/>
      <c r="E39" s="51"/>
      <c r="F39" s="226"/>
      <c r="G39" s="72"/>
      <c r="H39" s="51"/>
      <c r="I39" s="51"/>
      <c r="J39" s="72"/>
      <c r="K39" s="51"/>
      <c r="L39" s="51"/>
      <c r="M39" s="217"/>
      <c r="N39" s="65"/>
      <c r="O39" s="51"/>
      <c r="P39" s="63"/>
      <c r="Q39" s="211"/>
      <c r="R39" s="212"/>
      <c r="S39" s="51"/>
      <c r="T39" s="51"/>
      <c r="U39" s="72"/>
      <c r="V39" s="51"/>
      <c r="W39" s="63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</row>
    <row r="40" spans="1:66">
      <c r="A40" s="51"/>
      <c r="B40" s="51"/>
      <c r="C40" s="51"/>
      <c r="D40" s="51"/>
      <c r="E40" s="51"/>
      <c r="F40" s="51"/>
      <c r="G40" s="72"/>
      <c r="H40" s="51"/>
      <c r="I40" s="51"/>
      <c r="J40" s="72"/>
      <c r="K40" s="51"/>
      <c r="L40" s="51"/>
      <c r="M40" s="217"/>
      <c r="N40" s="65"/>
      <c r="O40" s="51"/>
      <c r="P40" s="63"/>
      <c r="Q40" s="211"/>
      <c r="R40" s="212"/>
      <c r="S40" s="51"/>
      <c r="T40" s="51"/>
      <c r="U40" s="72"/>
      <c r="V40" s="51"/>
      <c r="W40" s="63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</row>
    <row r="41" spans="1:66">
      <c r="A41" s="51"/>
      <c r="B41" s="51"/>
      <c r="C41" s="51"/>
      <c r="D41" s="51"/>
      <c r="E41" s="51"/>
      <c r="F41" s="51"/>
      <c r="G41" s="72"/>
      <c r="H41" s="51"/>
      <c r="I41" s="51"/>
      <c r="J41" s="72"/>
      <c r="K41" s="51"/>
      <c r="L41" s="51"/>
      <c r="M41" s="217"/>
      <c r="N41" s="65"/>
      <c r="O41" s="51"/>
      <c r="P41" s="63"/>
      <c r="Q41" s="211"/>
      <c r="R41" s="212"/>
      <c r="S41" s="51"/>
      <c r="T41" s="51"/>
      <c r="U41" s="72"/>
      <c r="V41" s="51"/>
      <c r="W41" s="63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</row>
    <row r="42" spans="1:66">
      <c r="A42" s="51"/>
      <c r="B42" s="51"/>
      <c r="C42" s="51"/>
      <c r="D42" s="51"/>
      <c r="E42" s="51"/>
      <c r="F42" s="51"/>
      <c r="G42" s="72"/>
      <c r="H42" s="51"/>
      <c r="I42" s="51"/>
      <c r="J42" s="72"/>
      <c r="K42" s="51"/>
      <c r="L42" s="51"/>
      <c r="M42" s="217"/>
      <c r="N42" s="65"/>
      <c r="O42" s="51"/>
      <c r="P42" s="63"/>
      <c r="Q42" s="211"/>
      <c r="R42" s="212"/>
      <c r="S42" s="51"/>
      <c r="T42" s="51"/>
      <c r="U42" s="72"/>
      <c r="V42" s="51"/>
      <c r="W42" s="63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</row>
    <row r="43" spans="1:66">
      <c r="A43" s="51"/>
      <c r="B43" s="51"/>
      <c r="C43" s="51"/>
      <c r="D43" s="51"/>
      <c r="E43" s="51"/>
      <c r="F43" s="51"/>
      <c r="G43" s="72"/>
      <c r="H43" s="51"/>
      <c r="I43" s="51"/>
      <c r="J43" s="72"/>
      <c r="K43" s="51"/>
      <c r="L43" s="51"/>
      <c r="M43" s="217"/>
      <c r="N43" s="65"/>
      <c r="O43" s="51"/>
      <c r="P43" s="63"/>
      <c r="Q43" s="211"/>
      <c r="R43" s="212"/>
      <c r="S43" s="51"/>
      <c r="T43" s="51"/>
      <c r="U43" s="72"/>
      <c r="V43" s="51"/>
      <c r="W43" s="63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</row>
    <row r="44" spans="1:66">
      <c r="A44" s="51"/>
      <c r="B44" s="51"/>
      <c r="C44" s="51"/>
      <c r="D44" s="51"/>
      <c r="E44" s="51"/>
      <c r="F44" s="51"/>
      <c r="G44" s="72"/>
      <c r="H44" s="51"/>
      <c r="I44" s="51"/>
      <c r="J44" s="72"/>
      <c r="K44" s="51"/>
      <c r="L44" s="51"/>
      <c r="M44" s="217"/>
      <c r="N44" s="65"/>
      <c r="O44" s="51"/>
      <c r="P44" s="63"/>
      <c r="Q44" s="211"/>
      <c r="R44" s="212"/>
      <c r="S44" s="51"/>
      <c r="T44" s="51"/>
      <c r="U44" s="72"/>
      <c r="V44" s="51"/>
      <c r="W44" s="63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</row>
    <row r="45" spans="1:66">
      <c r="A45" s="51"/>
      <c r="B45" s="51"/>
      <c r="C45" s="51"/>
      <c r="D45" s="51"/>
      <c r="E45" s="51"/>
      <c r="F45" s="51"/>
      <c r="G45" s="72"/>
      <c r="H45" s="51"/>
      <c r="I45" s="51"/>
      <c r="J45" s="72"/>
      <c r="K45" s="51"/>
      <c r="L45" s="51"/>
      <c r="M45" s="217"/>
      <c r="N45" s="65"/>
      <c r="O45" s="51"/>
      <c r="P45" s="63"/>
      <c r="Q45" s="211"/>
      <c r="R45" s="212"/>
      <c r="S45" s="51"/>
      <c r="T45" s="51"/>
      <c r="U45" s="72"/>
      <c r="V45" s="51"/>
      <c r="W45" s="63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  <c r="BM45" s="51"/>
      <c r="BN45" s="51"/>
    </row>
    <row r="46" spans="1:66">
      <c r="A46" s="51"/>
      <c r="B46" s="51"/>
      <c r="C46" s="51"/>
      <c r="D46" s="51"/>
      <c r="E46" s="51"/>
      <c r="F46" s="51"/>
      <c r="G46" s="72"/>
      <c r="H46" s="51"/>
      <c r="I46" s="51"/>
      <c r="J46" s="72"/>
      <c r="K46" s="51"/>
      <c r="L46" s="51"/>
      <c r="M46" s="217"/>
      <c r="N46" s="65"/>
      <c r="O46" s="51"/>
      <c r="P46" s="63"/>
      <c r="Q46" s="211"/>
      <c r="R46" s="212"/>
      <c r="S46" s="51"/>
      <c r="T46" s="51"/>
      <c r="U46" s="72"/>
      <c r="V46" s="51"/>
      <c r="W46" s="63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</row>
    <row r="47" spans="1:66">
      <c r="A47" s="51"/>
      <c r="B47" s="51"/>
      <c r="C47" s="51"/>
      <c r="D47" s="51"/>
      <c r="E47" s="51"/>
      <c r="F47" s="51"/>
      <c r="G47" s="72"/>
      <c r="H47" s="51"/>
      <c r="I47" s="51"/>
      <c r="J47" s="72"/>
      <c r="K47" s="51"/>
      <c r="L47" s="51"/>
      <c r="M47" s="217"/>
      <c r="N47" s="65"/>
      <c r="O47" s="51"/>
      <c r="P47" s="63"/>
      <c r="Q47" s="211"/>
      <c r="R47" s="212"/>
      <c r="S47" s="51"/>
      <c r="T47" s="51"/>
      <c r="U47" s="72"/>
      <c r="V47" s="51"/>
      <c r="W47" s="63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  <c r="BM47" s="51"/>
      <c r="BN47" s="51"/>
    </row>
    <row r="48" spans="1:66">
      <c r="A48" s="51"/>
      <c r="B48" s="51"/>
      <c r="C48" s="51"/>
      <c r="D48" s="51"/>
      <c r="E48" s="51"/>
      <c r="F48" s="51"/>
      <c r="G48" s="72"/>
      <c r="H48" s="51"/>
      <c r="I48" s="51"/>
      <c r="J48" s="72"/>
      <c r="K48" s="51"/>
      <c r="L48" s="51"/>
      <c r="M48" s="217"/>
      <c r="N48" s="65"/>
      <c r="O48" s="51"/>
      <c r="P48" s="63"/>
      <c r="Q48" s="211"/>
      <c r="R48" s="212"/>
      <c r="S48" s="51"/>
      <c r="T48" s="51"/>
      <c r="U48" s="72"/>
      <c r="V48" s="51"/>
      <c r="W48" s="63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51"/>
    </row>
    <row r="49" spans="1:66">
      <c r="A49" s="51"/>
      <c r="B49" s="51"/>
      <c r="C49" s="51"/>
      <c r="D49" s="51"/>
      <c r="E49" s="51"/>
      <c r="F49" s="51"/>
      <c r="G49" s="72"/>
      <c r="H49" s="51"/>
      <c r="I49" s="51"/>
      <c r="J49" s="72"/>
      <c r="K49" s="51"/>
      <c r="L49" s="51"/>
      <c r="M49" s="217"/>
      <c r="N49" s="65"/>
      <c r="O49" s="51"/>
      <c r="P49" s="63"/>
      <c r="Q49" s="211"/>
      <c r="R49" s="212"/>
      <c r="S49" s="51"/>
      <c r="T49" s="51"/>
      <c r="U49" s="72"/>
      <c r="V49" s="51"/>
      <c r="W49" s="63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  <c r="BM49" s="51"/>
      <c r="BN49" s="51"/>
    </row>
    <row r="50" spans="1:66">
      <c r="A50" s="51"/>
      <c r="B50" s="51"/>
      <c r="C50" s="51"/>
      <c r="D50" s="51"/>
      <c r="E50" s="51"/>
      <c r="F50" s="51"/>
      <c r="G50" s="72"/>
      <c r="H50" s="51"/>
      <c r="I50" s="51"/>
      <c r="J50" s="72"/>
      <c r="K50" s="51"/>
      <c r="L50" s="51"/>
      <c r="M50" s="217"/>
      <c r="N50" s="65"/>
      <c r="O50" s="51"/>
      <c r="P50" s="63"/>
      <c r="Q50" s="211"/>
      <c r="R50" s="212"/>
      <c r="S50" s="51"/>
      <c r="T50" s="51"/>
      <c r="U50" s="72"/>
      <c r="V50" s="51"/>
      <c r="W50" s="63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  <c r="BM50" s="51"/>
      <c r="BN50" s="51"/>
    </row>
    <row r="51" spans="1:66">
      <c r="A51" s="51"/>
      <c r="B51" s="51"/>
      <c r="C51" s="51"/>
      <c r="D51" s="51"/>
      <c r="E51" s="51"/>
      <c r="F51" s="51"/>
      <c r="G51" s="72"/>
      <c r="H51" s="51"/>
      <c r="I51" s="51"/>
      <c r="J51" s="72"/>
      <c r="K51" s="51"/>
      <c r="L51" s="51"/>
      <c r="M51" s="217"/>
      <c r="N51" s="65"/>
      <c r="O51" s="51"/>
      <c r="P51" s="63"/>
      <c r="Q51" s="211"/>
      <c r="R51" s="212"/>
      <c r="S51" s="51"/>
      <c r="T51" s="51"/>
      <c r="U51" s="72"/>
      <c r="V51" s="51"/>
      <c r="W51" s="63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</row>
    <row r="52" spans="1:66">
      <c r="A52" s="51"/>
      <c r="B52" s="51"/>
      <c r="C52" s="51"/>
      <c r="D52" s="51"/>
      <c r="E52" s="51"/>
      <c r="F52" s="51"/>
      <c r="G52" s="72"/>
      <c r="H52" s="51"/>
      <c r="I52" s="51"/>
      <c r="J52" s="72"/>
      <c r="K52" s="51"/>
      <c r="L52" s="51"/>
      <c r="M52" s="217"/>
      <c r="N52" s="65"/>
      <c r="O52" s="51"/>
      <c r="P52" s="63"/>
      <c r="Q52" s="211"/>
      <c r="R52" s="212"/>
      <c r="S52" s="51"/>
      <c r="T52" s="51"/>
      <c r="U52" s="72"/>
      <c r="V52" s="51"/>
      <c r="W52" s="63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  <c r="BM52" s="51"/>
      <c r="BN52" s="51"/>
    </row>
    <row r="53" spans="1:66">
      <c r="A53" s="51"/>
      <c r="B53" s="51"/>
      <c r="C53" s="51"/>
      <c r="D53" s="51"/>
      <c r="E53" s="51"/>
      <c r="F53" s="51"/>
      <c r="G53" s="72"/>
      <c r="H53" s="51"/>
      <c r="I53" s="51"/>
      <c r="J53" s="72"/>
      <c r="K53" s="51"/>
      <c r="L53" s="51"/>
      <c r="M53" s="217"/>
      <c r="N53" s="65"/>
      <c r="O53" s="51"/>
      <c r="P53" s="63"/>
      <c r="Q53" s="211"/>
      <c r="R53" s="212"/>
      <c r="S53" s="51"/>
      <c r="T53" s="51"/>
      <c r="U53" s="72"/>
      <c r="V53" s="51"/>
      <c r="W53" s="63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  <c r="BM53" s="51"/>
      <c r="BN53" s="51"/>
    </row>
    <row r="54" spans="1:66">
      <c r="A54" s="51"/>
      <c r="B54" s="51"/>
      <c r="C54" s="51"/>
      <c r="D54" s="51"/>
      <c r="E54" s="51"/>
      <c r="F54" s="51"/>
      <c r="G54" s="72"/>
      <c r="H54" s="51"/>
      <c r="I54" s="51"/>
      <c r="J54" s="72"/>
      <c r="K54" s="51"/>
      <c r="L54" s="51"/>
      <c r="M54" s="217"/>
      <c r="N54" s="65"/>
      <c r="O54" s="51"/>
      <c r="P54" s="63"/>
      <c r="Q54" s="211"/>
      <c r="R54" s="212"/>
      <c r="S54" s="51"/>
      <c r="T54" s="51"/>
      <c r="U54" s="72"/>
      <c r="V54" s="51"/>
      <c r="W54" s="63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  <c r="BM54" s="51"/>
      <c r="BN54" s="51"/>
    </row>
    <row r="55" spans="1:66">
      <c r="A55" s="51"/>
      <c r="B55" s="51"/>
      <c r="C55" s="51"/>
      <c r="D55" s="51"/>
      <c r="E55" s="51"/>
      <c r="F55" s="51"/>
      <c r="G55" s="72"/>
      <c r="H55" s="51"/>
      <c r="I55" s="51"/>
      <c r="J55" s="72"/>
      <c r="K55" s="51"/>
      <c r="L55" s="51"/>
      <c r="M55" s="217"/>
      <c r="N55" s="65"/>
      <c r="O55" s="51"/>
      <c r="P55" s="63"/>
      <c r="Q55" s="211"/>
      <c r="R55" s="212"/>
      <c r="S55" s="51"/>
      <c r="T55" s="51"/>
      <c r="U55" s="72"/>
      <c r="V55" s="51"/>
      <c r="W55" s="63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  <c r="BM55" s="51"/>
      <c r="BN55" s="51"/>
    </row>
    <row r="56" spans="1:66">
      <c r="A56" s="51"/>
      <c r="B56" s="51"/>
      <c r="C56" s="51"/>
      <c r="D56" s="51"/>
      <c r="E56" s="51"/>
      <c r="F56" s="51"/>
      <c r="G56" s="72"/>
      <c r="H56" s="51"/>
      <c r="I56" s="51"/>
      <c r="J56" s="72"/>
      <c r="K56" s="51"/>
      <c r="L56" s="51"/>
      <c r="M56" s="217"/>
      <c r="N56" s="65"/>
      <c r="O56" s="51"/>
      <c r="P56" s="63"/>
      <c r="Q56" s="211"/>
      <c r="R56" s="212"/>
      <c r="S56" s="51"/>
      <c r="T56" s="51"/>
      <c r="U56" s="72"/>
      <c r="V56" s="51"/>
      <c r="W56" s="63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  <c r="BF56" s="51"/>
      <c r="BG56" s="51"/>
      <c r="BH56" s="51"/>
      <c r="BI56" s="51"/>
      <c r="BJ56" s="51"/>
      <c r="BK56" s="51"/>
      <c r="BL56" s="51"/>
      <c r="BM56" s="51"/>
      <c r="BN56" s="51"/>
    </row>
    <row r="57" spans="1:66">
      <c r="A57" s="51"/>
      <c r="B57" s="51"/>
      <c r="C57" s="51"/>
      <c r="D57" s="51"/>
      <c r="E57" s="51"/>
      <c r="F57" s="51"/>
      <c r="G57" s="72"/>
      <c r="H57" s="51"/>
      <c r="I57" s="51"/>
      <c r="J57" s="72"/>
      <c r="K57" s="51"/>
      <c r="L57" s="51"/>
      <c r="M57" s="217"/>
      <c r="N57" s="65"/>
      <c r="O57" s="51"/>
      <c r="P57" s="63"/>
      <c r="Q57" s="211"/>
      <c r="R57" s="212"/>
      <c r="S57" s="51"/>
      <c r="T57" s="51"/>
      <c r="U57" s="72"/>
      <c r="V57" s="51"/>
      <c r="W57" s="63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  <c r="BM57" s="51"/>
      <c r="BN57" s="51"/>
    </row>
    <row r="58" spans="1:66">
      <c r="A58" s="51"/>
      <c r="B58" s="51"/>
      <c r="C58" s="51"/>
      <c r="D58" s="51"/>
      <c r="E58" s="51"/>
      <c r="F58" s="51"/>
      <c r="G58" s="72"/>
      <c r="H58" s="51"/>
      <c r="I58" s="51"/>
      <c r="J58" s="72"/>
      <c r="K58" s="51"/>
      <c r="L58" s="51"/>
      <c r="M58" s="217"/>
      <c r="N58" s="65"/>
      <c r="O58" s="51"/>
      <c r="P58" s="63"/>
      <c r="Q58" s="211"/>
      <c r="R58" s="212"/>
      <c r="S58" s="51"/>
      <c r="T58" s="51"/>
      <c r="U58" s="72"/>
      <c r="V58" s="51"/>
      <c r="W58" s="63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  <c r="BF58" s="51"/>
      <c r="BG58" s="51"/>
      <c r="BH58" s="51"/>
      <c r="BI58" s="51"/>
      <c r="BJ58" s="51"/>
      <c r="BK58" s="51"/>
      <c r="BL58" s="51"/>
      <c r="BM58" s="51"/>
      <c r="BN58" s="51"/>
    </row>
    <row r="59" spans="1:66">
      <c r="A59" s="51"/>
      <c r="B59" s="51"/>
      <c r="C59" s="51"/>
      <c r="D59" s="51"/>
      <c r="E59" s="51"/>
      <c r="F59" s="51"/>
      <c r="G59" s="72"/>
      <c r="H59" s="51"/>
      <c r="I59" s="51"/>
      <c r="J59" s="72"/>
      <c r="K59" s="51"/>
      <c r="L59" s="51"/>
      <c r="M59" s="217"/>
      <c r="N59" s="65"/>
      <c r="O59" s="51"/>
      <c r="P59" s="63"/>
      <c r="Q59" s="211"/>
      <c r="R59" s="212"/>
      <c r="S59" s="51"/>
      <c r="T59" s="51"/>
      <c r="U59" s="72"/>
      <c r="V59" s="51"/>
      <c r="W59" s="63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  <c r="BF59" s="51"/>
      <c r="BG59" s="51"/>
      <c r="BH59" s="51"/>
      <c r="BI59" s="51"/>
      <c r="BJ59" s="51"/>
      <c r="BK59" s="51"/>
      <c r="BL59" s="51"/>
      <c r="BM59" s="51"/>
      <c r="BN59" s="51"/>
    </row>
    <row r="60" spans="1:66">
      <c r="A60" s="51"/>
      <c r="B60" s="51"/>
      <c r="C60" s="51"/>
      <c r="D60" s="51"/>
      <c r="E60" s="51"/>
      <c r="F60" s="51"/>
      <c r="G60" s="72"/>
      <c r="H60" s="51"/>
      <c r="I60" s="51"/>
      <c r="J60" s="72"/>
      <c r="K60" s="51"/>
      <c r="L60" s="51"/>
      <c r="M60" s="217"/>
      <c r="N60" s="65"/>
      <c r="O60" s="51"/>
      <c r="P60" s="63"/>
      <c r="Q60" s="211"/>
      <c r="R60" s="212"/>
      <c r="S60" s="51"/>
      <c r="T60" s="51"/>
      <c r="U60" s="72"/>
      <c r="V60" s="51"/>
      <c r="W60" s="63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  <c r="BM60" s="51"/>
      <c r="BN60" s="51"/>
    </row>
    <row r="61" spans="1:66">
      <c r="A61" s="51"/>
      <c r="B61" s="51"/>
      <c r="C61" s="51"/>
      <c r="D61" s="51"/>
      <c r="E61" s="51"/>
      <c r="F61" s="51"/>
      <c r="G61" s="72"/>
      <c r="H61" s="51"/>
      <c r="I61" s="51"/>
      <c r="J61" s="72"/>
      <c r="K61" s="51"/>
      <c r="L61" s="51"/>
      <c r="M61" s="217"/>
      <c r="N61" s="65"/>
      <c r="O61" s="51"/>
      <c r="P61" s="63"/>
      <c r="Q61" s="211"/>
      <c r="R61" s="212"/>
      <c r="S61" s="51"/>
      <c r="T61" s="51"/>
      <c r="U61" s="72"/>
      <c r="V61" s="51"/>
      <c r="W61" s="63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  <c r="BL61" s="51"/>
      <c r="BM61" s="51"/>
      <c r="BN61" s="51"/>
    </row>
    <row r="62" spans="1:66">
      <c r="A62" s="51"/>
      <c r="B62" s="51"/>
      <c r="C62" s="51"/>
      <c r="D62" s="51"/>
      <c r="E62" s="51"/>
      <c r="F62" s="51"/>
      <c r="G62" s="72"/>
      <c r="H62" s="51"/>
      <c r="I62" s="51"/>
      <c r="J62" s="72"/>
      <c r="K62" s="51"/>
      <c r="L62" s="51"/>
      <c r="M62" s="217"/>
      <c r="N62" s="65"/>
      <c r="O62" s="51"/>
      <c r="P62" s="63"/>
      <c r="Q62" s="211"/>
      <c r="R62" s="212"/>
      <c r="S62" s="51"/>
      <c r="T62" s="51"/>
      <c r="U62" s="72"/>
      <c r="V62" s="51"/>
      <c r="W62" s="63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51"/>
      <c r="BG62" s="51"/>
      <c r="BH62" s="51"/>
      <c r="BI62" s="51"/>
      <c r="BJ62" s="51"/>
      <c r="BK62" s="51"/>
      <c r="BL62" s="51"/>
      <c r="BM62" s="51"/>
      <c r="BN62" s="51"/>
    </row>
    <row r="63" spans="1:66">
      <c r="A63" s="51"/>
      <c r="B63" s="51"/>
      <c r="C63" s="51"/>
      <c r="D63" s="51"/>
      <c r="E63" s="51"/>
      <c r="F63" s="51"/>
      <c r="G63" s="72"/>
      <c r="H63" s="51"/>
      <c r="I63" s="51"/>
      <c r="J63" s="72"/>
      <c r="K63" s="51"/>
      <c r="L63" s="51"/>
      <c r="M63" s="217"/>
      <c r="N63" s="65"/>
      <c r="O63" s="51"/>
      <c r="P63" s="63"/>
      <c r="Q63" s="211"/>
      <c r="R63" s="212"/>
      <c r="S63" s="51"/>
      <c r="T63" s="51"/>
      <c r="U63" s="72"/>
      <c r="V63" s="51"/>
      <c r="W63" s="63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  <c r="BM63" s="51"/>
      <c r="BN63" s="51"/>
    </row>
    <row r="64" spans="1:66">
      <c r="A64" s="51"/>
      <c r="B64" s="51"/>
      <c r="C64" s="51"/>
      <c r="D64" s="51"/>
      <c r="E64" s="51"/>
      <c r="F64" s="51"/>
      <c r="G64" s="72"/>
      <c r="H64" s="51"/>
      <c r="I64" s="51"/>
      <c r="J64" s="72"/>
      <c r="K64" s="51"/>
      <c r="L64" s="51"/>
      <c r="M64" s="217"/>
      <c r="N64" s="65"/>
      <c r="O64" s="51"/>
      <c r="P64" s="63"/>
      <c r="Q64" s="211"/>
      <c r="R64" s="212"/>
      <c r="S64" s="51"/>
      <c r="T64" s="51"/>
      <c r="U64" s="72"/>
      <c r="V64" s="51"/>
      <c r="W64" s="63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51"/>
      <c r="BG64" s="51"/>
      <c r="BH64" s="51"/>
      <c r="BI64" s="51"/>
      <c r="BJ64" s="51"/>
      <c r="BK64" s="51"/>
      <c r="BL64" s="51"/>
      <c r="BM64" s="51"/>
      <c r="BN64" s="51"/>
    </row>
    <row r="65" spans="1:66">
      <c r="A65" s="51"/>
      <c r="B65" s="51"/>
      <c r="C65" s="51"/>
      <c r="D65" s="51"/>
      <c r="E65" s="51"/>
      <c r="F65" s="51"/>
      <c r="G65" s="72"/>
      <c r="H65" s="51"/>
      <c r="I65" s="51"/>
      <c r="J65" s="72"/>
      <c r="K65" s="51"/>
      <c r="L65" s="51"/>
      <c r="M65" s="217"/>
      <c r="N65" s="65"/>
      <c r="O65" s="51"/>
      <c r="P65" s="63"/>
      <c r="Q65" s="211"/>
      <c r="R65" s="212"/>
      <c r="S65" s="51"/>
      <c r="T65" s="51"/>
      <c r="U65" s="72"/>
      <c r="V65" s="51"/>
      <c r="W65" s="63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1"/>
      <c r="BL65" s="51"/>
      <c r="BM65" s="51"/>
      <c r="BN65" s="51"/>
    </row>
    <row r="66" spans="1:66">
      <c r="A66" s="51"/>
      <c r="B66" s="51"/>
      <c r="C66" s="51"/>
      <c r="D66" s="51"/>
      <c r="E66" s="51"/>
      <c r="F66" s="51"/>
      <c r="G66" s="72"/>
      <c r="H66" s="51"/>
      <c r="I66" s="51"/>
      <c r="J66" s="72"/>
      <c r="K66" s="51"/>
      <c r="L66" s="51"/>
      <c r="M66" s="217"/>
      <c r="N66" s="65"/>
      <c r="O66" s="51"/>
      <c r="P66" s="63"/>
      <c r="Q66" s="211"/>
      <c r="R66" s="212"/>
      <c r="S66" s="51"/>
      <c r="T66" s="51"/>
      <c r="U66" s="72"/>
      <c r="V66" s="51"/>
      <c r="W66" s="63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  <c r="BM66" s="51"/>
      <c r="BN66" s="51"/>
    </row>
    <row r="67" spans="1:66">
      <c r="A67" s="51"/>
      <c r="B67" s="51"/>
      <c r="C67" s="51"/>
      <c r="D67" s="51"/>
      <c r="E67" s="51"/>
      <c r="F67" s="51"/>
      <c r="G67" s="72"/>
      <c r="H67" s="51"/>
      <c r="I67" s="51"/>
      <c r="J67" s="72"/>
      <c r="K67" s="51"/>
      <c r="L67" s="51"/>
      <c r="M67" s="217"/>
      <c r="N67" s="65"/>
      <c r="O67" s="51"/>
      <c r="P67" s="63"/>
      <c r="Q67" s="211"/>
      <c r="R67" s="212"/>
      <c r="S67" s="51"/>
      <c r="T67" s="51"/>
      <c r="U67" s="72"/>
      <c r="V67" s="51"/>
      <c r="W67" s="63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BM67" s="51"/>
      <c r="BN67" s="51"/>
    </row>
    <row r="68" spans="1:66">
      <c r="A68" s="51"/>
      <c r="B68" s="51"/>
      <c r="C68" s="51"/>
      <c r="D68" s="51"/>
      <c r="E68" s="51"/>
      <c r="F68" s="51"/>
      <c r="G68" s="72"/>
      <c r="H68" s="51"/>
      <c r="I68" s="51"/>
      <c r="J68" s="72"/>
      <c r="K68" s="51"/>
      <c r="L68" s="51"/>
      <c r="M68" s="217"/>
      <c r="N68" s="65"/>
      <c r="O68" s="51"/>
      <c r="P68" s="63"/>
      <c r="Q68" s="211"/>
      <c r="R68" s="212"/>
      <c r="S68" s="51"/>
      <c r="T68" s="51"/>
      <c r="U68" s="72"/>
      <c r="V68" s="51"/>
      <c r="W68" s="63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  <c r="BM68" s="51"/>
      <c r="BN68" s="51"/>
    </row>
    <row r="69" spans="1:66">
      <c r="A69" s="51"/>
      <c r="B69" s="51"/>
      <c r="C69" s="51"/>
      <c r="D69" s="51"/>
      <c r="E69" s="51"/>
      <c r="F69" s="51"/>
      <c r="G69" s="72"/>
      <c r="H69" s="51"/>
      <c r="I69" s="51"/>
      <c r="J69" s="72"/>
      <c r="K69" s="51"/>
      <c r="L69" s="51"/>
      <c r="M69" s="217"/>
      <c r="N69" s="65"/>
      <c r="O69" s="51"/>
      <c r="P69" s="63"/>
      <c r="Q69" s="211"/>
      <c r="R69" s="212"/>
      <c r="S69" s="51"/>
      <c r="T69" s="51"/>
      <c r="U69" s="72"/>
      <c r="V69" s="51"/>
      <c r="W69" s="63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  <c r="BM69" s="51"/>
      <c r="BN69" s="51"/>
    </row>
    <row r="70" spans="1:66">
      <c r="A70" s="51"/>
      <c r="B70" s="51"/>
      <c r="C70" s="51"/>
      <c r="D70" s="51"/>
      <c r="E70" s="51"/>
      <c r="F70" s="51"/>
      <c r="G70" s="72"/>
      <c r="H70" s="51"/>
      <c r="I70" s="51"/>
      <c r="J70" s="72"/>
      <c r="K70" s="51"/>
      <c r="L70" s="51"/>
      <c r="M70" s="217"/>
      <c r="N70" s="65"/>
      <c r="O70" s="51"/>
      <c r="P70" s="63"/>
      <c r="Q70" s="211"/>
      <c r="R70" s="212"/>
      <c r="S70" s="51"/>
      <c r="T70" s="51"/>
      <c r="U70" s="72"/>
      <c r="V70" s="51"/>
      <c r="W70" s="63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  <c r="BM70" s="51"/>
      <c r="BN70" s="51"/>
    </row>
    <row r="71" spans="1:66">
      <c r="A71" s="51"/>
      <c r="B71" s="51"/>
      <c r="C71" s="51"/>
      <c r="D71" s="51"/>
      <c r="E71" s="51"/>
      <c r="F71" s="51"/>
      <c r="G71" s="72"/>
      <c r="H71" s="51"/>
      <c r="I71" s="51"/>
      <c r="J71" s="72"/>
      <c r="K71" s="51"/>
      <c r="L71" s="51"/>
      <c r="M71" s="217"/>
      <c r="N71" s="65"/>
      <c r="O71" s="51"/>
      <c r="P71" s="63"/>
      <c r="Q71" s="211"/>
      <c r="R71" s="212"/>
      <c r="S71" s="51"/>
      <c r="T71" s="51"/>
      <c r="U71" s="72"/>
      <c r="V71" s="51"/>
      <c r="W71" s="63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  <c r="BM71" s="51"/>
      <c r="BN71" s="51"/>
    </row>
    <row r="72" spans="1:66">
      <c r="A72" s="51"/>
      <c r="B72" s="51"/>
      <c r="C72" s="51"/>
      <c r="D72" s="51"/>
      <c r="E72" s="51"/>
      <c r="F72" s="51"/>
      <c r="G72" s="72"/>
      <c r="H72" s="51"/>
      <c r="I72" s="51"/>
      <c r="J72" s="72"/>
      <c r="K72" s="51"/>
      <c r="L72" s="51"/>
      <c r="M72" s="217"/>
      <c r="N72" s="65"/>
      <c r="O72" s="51"/>
      <c r="P72" s="63"/>
      <c r="Q72" s="211"/>
      <c r="R72" s="212"/>
      <c r="S72" s="51"/>
      <c r="T72" s="51"/>
      <c r="U72" s="72"/>
      <c r="V72" s="51"/>
      <c r="W72" s="63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BM72" s="51"/>
      <c r="BN72" s="51"/>
    </row>
    <row r="73" spans="1:66">
      <c r="A73" s="51"/>
      <c r="B73" s="51"/>
      <c r="C73" s="51"/>
      <c r="D73" s="51"/>
      <c r="E73" s="51"/>
      <c r="F73" s="51"/>
      <c r="G73" s="72"/>
      <c r="H73" s="51"/>
      <c r="I73" s="51"/>
      <c r="J73" s="72"/>
      <c r="K73" s="51"/>
      <c r="L73" s="51"/>
      <c r="M73" s="217"/>
      <c r="N73" s="65"/>
      <c r="O73" s="51"/>
      <c r="P73" s="63"/>
      <c r="Q73" s="211"/>
      <c r="R73" s="212"/>
      <c r="S73" s="51"/>
      <c r="T73" s="51"/>
      <c r="U73" s="72"/>
      <c r="V73" s="51"/>
      <c r="W73" s="63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  <c r="BM73" s="51"/>
      <c r="BN73" s="51"/>
    </row>
    <row r="74" spans="1:66">
      <c r="A74" s="51"/>
      <c r="B74" s="51"/>
      <c r="C74" s="51"/>
      <c r="D74" s="51"/>
      <c r="E74" s="51"/>
      <c r="F74" s="51"/>
      <c r="G74" s="72"/>
      <c r="H74" s="51"/>
      <c r="I74" s="51"/>
      <c r="J74" s="72"/>
      <c r="K74" s="51"/>
      <c r="L74" s="51"/>
      <c r="M74" s="217"/>
      <c r="N74" s="65"/>
      <c r="O74" s="51"/>
      <c r="P74" s="63"/>
      <c r="Q74" s="211"/>
      <c r="R74" s="212"/>
      <c r="S74" s="51"/>
      <c r="T74" s="51"/>
      <c r="U74" s="72"/>
      <c r="V74" s="51"/>
      <c r="W74" s="63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  <c r="BM74" s="51"/>
      <c r="BN74" s="51"/>
    </row>
    <row r="75" spans="1:66">
      <c r="A75" s="51"/>
      <c r="B75" s="51"/>
      <c r="C75" s="51"/>
      <c r="D75" s="51"/>
      <c r="E75" s="51"/>
      <c r="F75" s="51"/>
      <c r="G75" s="72"/>
      <c r="H75" s="51"/>
      <c r="I75" s="51"/>
      <c r="J75" s="72"/>
      <c r="K75" s="51"/>
      <c r="L75" s="51"/>
      <c r="M75" s="217"/>
      <c r="N75" s="65"/>
      <c r="O75" s="51"/>
      <c r="P75" s="63"/>
      <c r="Q75" s="211"/>
      <c r="R75" s="212"/>
      <c r="S75" s="51"/>
      <c r="T75" s="51"/>
      <c r="U75" s="72"/>
      <c r="V75" s="51"/>
      <c r="W75" s="63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  <c r="BM75" s="51"/>
      <c r="BN75" s="51"/>
    </row>
    <row r="76" spans="1:66">
      <c r="A76" s="51"/>
      <c r="B76" s="51"/>
      <c r="C76" s="51"/>
      <c r="D76" s="51"/>
      <c r="E76" s="51"/>
      <c r="F76" s="51"/>
      <c r="G76" s="72"/>
      <c r="H76" s="51"/>
      <c r="I76" s="51"/>
      <c r="J76" s="72"/>
      <c r="K76" s="51"/>
      <c r="L76" s="51"/>
      <c r="M76" s="217"/>
      <c r="N76" s="65"/>
      <c r="O76" s="51"/>
      <c r="P76" s="63"/>
      <c r="Q76" s="211"/>
      <c r="R76" s="212"/>
      <c r="S76" s="51"/>
      <c r="T76" s="51"/>
      <c r="U76" s="72"/>
      <c r="V76" s="51"/>
      <c r="W76" s="63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  <c r="BM76" s="51"/>
      <c r="BN76" s="51"/>
    </row>
    <row r="77" spans="1:66">
      <c r="A77" s="51"/>
      <c r="B77" s="51"/>
      <c r="C77" s="51"/>
      <c r="D77" s="51"/>
      <c r="E77" s="51"/>
      <c r="F77" s="51"/>
      <c r="G77" s="72"/>
      <c r="H77" s="51"/>
      <c r="I77" s="51"/>
      <c r="J77" s="72"/>
      <c r="K77" s="51"/>
      <c r="L77" s="51"/>
      <c r="M77" s="217"/>
      <c r="N77" s="65"/>
      <c r="O77" s="51"/>
      <c r="P77" s="63"/>
      <c r="Q77" s="211"/>
      <c r="R77" s="212"/>
      <c r="S77" s="51"/>
      <c r="T77" s="51"/>
      <c r="U77" s="72"/>
      <c r="V77" s="51"/>
      <c r="W77" s="63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  <c r="BM77" s="51"/>
      <c r="BN77" s="51"/>
    </row>
    <row r="78" spans="1:66">
      <c r="A78" s="51"/>
      <c r="B78" s="51"/>
      <c r="C78" s="51"/>
      <c r="D78" s="51"/>
      <c r="E78" s="51"/>
      <c r="F78" s="51"/>
      <c r="G78" s="72"/>
      <c r="H78" s="51"/>
      <c r="I78" s="51"/>
      <c r="J78" s="72"/>
      <c r="K78" s="51"/>
      <c r="L78" s="51"/>
      <c r="M78" s="217"/>
      <c r="N78" s="65"/>
      <c r="O78" s="51"/>
      <c r="P78" s="63"/>
      <c r="Q78" s="211"/>
      <c r="R78" s="212"/>
      <c r="S78" s="51"/>
      <c r="T78" s="51"/>
      <c r="U78" s="72"/>
      <c r="V78" s="51"/>
      <c r="W78" s="63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  <c r="BK78" s="51"/>
      <c r="BL78" s="51"/>
      <c r="BM78" s="51"/>
      <c r="BN78" s="51"/>
    </row>
    <row r="79" spans="1:66">
      <c r="A79" s="51"/>
      <c r="B79" s="51"/>
      <c r="C79" s="51"/>
      <c r="D79" s="51"/>
      <c r="E79" s="51"/>
      <c r="F79" s="51"/>
      <c r="G79" s="72"/>
      <c r="H79" s="51"/>
      <c r="I79" s="51"/>
      <c r="J79" s="72"/>
      <c r="K79" s="51"/>
      <c r="L79" s="51"/>
      <c r="M79" s="217"/>
      <c r="N79" s="65"/>
      <c r="O79" s="51"/>
      <c r="P79" s="63"/>
      <c r="Q79" s="211"/>
      <c r="R79" s="212"/>
      <c r="S79" s="51"/>
      <c r="T79" s="51"/>
      <c r="U79" s="72"/>
      <c r="V79" s="51"/>
      <c r="W79" s="63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  <c r="BF79" s="51"/>
      <c r="BG79" s="51"/>
      <c r="BH79" s="51"/>
      <c r="BI79" s="51"/>
      <c r="BJ79" s="51"/>
      <c r="BK79" s="51"/>
      <c r="BL79" s="51"/>
      <c r="BM79" s="51"/>
      <c r="BN79" s="51"/>
    </row>
    <row r="80" spans="1:66">
      <c r="A80" s="51"/>
      <c r="B80" s="51"/>
      <c r="C80" s="51"/>
      <c r="D80" s="51"/>
      <c r="E80" s="51"/>
      <c r="F80" s="51"/>
      <c r="G80" s="72"/>
      <c r="H80" s="51"/>
      <c r="I80" s="51"/>
      <c r="J80" s="72"/>
      <c r="K80" s="51"/>
      <c r="L80" s="51"/>
      <c r="M80" s="217"/>
      <c r="N80" s="65"/>
      <c r="O80" s="51"/>
      <c r="P80" s="63"/>
      <c r="Q80" s="211"/>
      <c r="R80" s="212"/>
      <c r="S80" s="51"/>
      <c r="T80" s="51"/>
      <c r="U80" s="72"/>
      <c r="V80" s="51"/>
      <c r="W80" s="63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  <c r="BF80" s="51"/>
      <c r="BG80" s="51"/>
      <c r="BH80" s="51"/>
      <c r="BI80" s="51"/>
      <c r="BJ80" s="51"/>
      <c r="BK80" s="51"/>
      <c r="BL80" s="51"/>
      <c r="BM80" s="51"/>
      <c r="BN80" s="51"/>
    </row>
    <row r="81" spans="1:66">
      <c r="A81" s="51"/>
      <c r="B81" s="51"/>
      <c r="C81" s="51"/>
      <c r="D81" s="51"/>
      <c r="E81" s="51"/>
      <c r="F81" s="51"/>
      <c r="G81" s="72"/>
      <c r="H81" s="51"/>
      <c r="I81" s="51"/>
      <c r="J81" s="72"/>
      <c r="K81" s="51"/>
      <c r="L81" s="51"/>
      <c r="M81" s="217"/>
      <c r="N81" s="65"/>
      <c r="O81" s="51"/>
      <c r="P81" s="63"/>
      <c r="Q81" s="211"/>
      <c r="R81" s="212"/>
      <c r="S81" s="51"/>
      <c r="T81" s="51"/>
      <c r="U81" s="72"/>
      <c r="V81" s="51"/>
      <c r="W81" s="63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  <c r="BF81" s="51"/>
      <c r="BG81" s="51"/>
      <c r="BH81" s="51"/>
      <c r="BI81" s="51"/>
      <c r="BJ81" s="51"/>
      <c r="BK81" s="51"/>
      <c r="BL81" s="51"/>
      <c r="BM81" s="51"/>
      <c r="BN81" s="51"/>
    </row>
    <row r="82" spans="1:66">
      <c r="A82" s="51"/>
      <c r="B82" s="51"/>
      <c r="C82" s="51"/>
      <c r="D82" s="51"/>
      <c r="E82" s="51"/>
      <c r="F82" s="51"/>
      <c r="G82" s="72"/>
      <c r="H82" s="51"/>
      <c r="I82" s="51"/>
      <c r="J82" s="72"/>
      <c r="K82" s="51"/>
      <c r="L82" s="51"/>
      <c r="M82" s="217"/>
      <c r="N82" s="65"/>
      <c r="O82" s="51"/>
      <c r="P82" s="63"/>
      <c r="Q82" s="211"/>
      <c r="R82" s="212"/>
      <c r="S82" s="51"/>
      <c r="T82" s="51"/>
      <c r="U82" s="72"/>
      <c r="V82" s="51"/>
      <c r="W82" s="63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  <c r="BF82" s="51"/>
      <c r="BG82" s="51"/>
      <c r="BH82" s="51"/>
      <c r="BI82" s="51"/>
      <c r="BJ82" s="51"/>
      <c r="BK82" s="51"/>
      <c r="BL82" s="51"/>
      <c r="BM82" s="51"/>
      <c r="BN82" s="51"/>
    </row>
    <row r="83" spans="1:66">
      <c r="A83" s="51"/>
      <c r="B83" s="51"/>
      <c r="C83" s="51"/>
      <c r="D83" s="51"/>
      <c r="E83" s="51"/>
      <c r="F83" s="51"/>
      <c r="G83" s="72"/>
      <c r="H83" s="51"/>
      <c r="I83" s="51"/>
      <c r="J83" s="72"/>
      <c r="K83" s="51"/>
      <c r="L83" s="51"/>
      <c r="M83" s="217"/>
      <c r="N83" s="65"/>
      <c r="O83" s="51"/>
      <c r="P83" s="63"/>
      <c r="Q83" s="211"/>
      <c r="R83" s="212"/>
      <c r="S83" s="51"/>
      <c r="T83" s="51"/>
      <c r="U83" s="72"/>
      <c r="V83" s="51"/>
      <c r="W83" s="63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  <c r="BF83" s="51"/>
      <c r="BG83" s="51"/>
      <c r="BH83" s="51"/>
      <c r="BI83" s="51"/>
      <c r="BJ83" s="51"/>
      <c r="BK83" s="51"/>
      <c r="BL83" s="51"/>
      <c r="BM83" s="51"/>
      <c r="BN83" s="51"/>
    </row>
    <row r="84" spans="1:66">
      <c r="A84" s="51"/>
      <c r="B84" s="51"/>
      <c r="C84" s="51"/>
      <c r="D84" s="51"/>
      <c r="E84" s="51"/>
      <c r="F84" s="51"/>
      <c r="G84" s="72"/>
      <c r="H84" s="51"/>
      <c r="I84" s="51"/>
      <c r="J84" s="72"/>
      <c r="K84" s="51"/>
      <c r="L84" s="51"/>
      <c r="M84" s="217"/>
      <c r="N84" s="65"/>
      <c r="O84" s="51"/>
      <c r="P84" s="63"/>
      <c r="Q84" s="211"/>
      <c r="R84" s="212"/>
      <c r="S84" s="51"/>
      <c r="T84" s="51"/>
      <c r="U84" s="72"/>
      <c r="V84" s="51"/>
      <c r="W84" s="63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  <c r="AQ84" s="51"/>
      <c r="AR84" s="51"/>
      <c r="AS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1"/>
      <c r="BE84" s="51"/>
      <c r="BF84" s="51"/>
      <c r="BG84" s="51"/>
      <c r="BH84" s="51"/>
      <c r="BI84" s="51"/>
      <c r="BJ84" s="51"/>
      <c r="BK84" s="51"/>
      <c r="BL84" s="51"/>
      <c r="BM84" s="51"/>
      <c r="BN84" s="51"/>
    </row>
    <row r="85" spans="1:66">
      <c r="A85" s="51"/>
      <c r="B85" s="51"/>
      <c r="C85" s="51"/>
      <c r="D85" s="51"/>
      <c r="E85" s="51"/>
      <c r="F85" s="51"/>
      <c r="G85" s="72"/>
      <c r="H85" s="51"/>
      <c r="I85" s="51"/>
      <c r="J85" s="72"/>
      <c r="K85" s="51"/>
      <c r="L85" s="51"/>
      <c r="M85" s="217"/>
      <c r="N85" s="65"/>
      <c r="O85" s="51"/>
      <c r="P85" s="63"/>
      <c r="Q85" s="211"/>
      <c r="R85" s="212"/>
      <c r="S85" s="51"/>
      <c r="T85" s="51"/>
      <c r="U85" s="72"/>
      <c r="V85" s="51"/>
      <c r="W85" s="63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1"/>
      <c r="BF85" s="51"/>
      <c r="BG85" s="51"/>
      <c r="BH85" s="51"/>
      <c r="BI85" s="51"/>
      <c r="BJ85" s="51"/>
      <c r="BK85" s="51"/>
      <c r="BL85" s="51"/>
      <c r="BM85" s="51"/>
      <c r="BN85" s="51"/>
    </row>
    <row r="86" spans="1:66">
      <c r="A86" s="51"/>
      <c r="B86" s="51"/>
      <c r="C86" s="51"/>
      <c r="D86" s="51"/>
      <c r="E86" s="51"/>
      <c r="F86" s="51"/>
      <c r="G86" s="72"/>
      <c r="H86" s="51"/>
      <c r="I86" s="51"/>
      <c r="J86" s="72"/>
      <c r="K86" s="51"/>
      <c r="L86" s="51"/>
      <c r="M86" s="217"/>
      <c r="N86" s="65"/>
      <c r="O86" s="51"/>
      <c r="P86" s="63"/>
      <c r="Q86" s="211"/>
      <c r="R86" s="212"/>
      <c r="S86" s="51"/>
      <c r="T86" s="51"/>
      <c r="U86" s="72"/>
      <c r="V86" s="51"/>
      <c r="W86" s="63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1"/>
      <c r="BE86" s="51"/>
      <c r="BF86" s="51"/>
      <c r="BG86" s="51"/>
      <c r="BH86" s="51"/>
      <c r="BI86" s="51"/>
      <c r="BJ86" s="51"/>
      <c r="BK86" s="51"/>
      <c r="BL86" s="51"/>
      <c r="BM86" s="51"/>
      <c r="BN86" s="51"/>
    </row>
    <row r="87" spans="1:66">
      <c r="A87" s="51"/>
      <c r="B87" s="51"/>
      <c r="C87" s="51"/>
      <c r="D87" s="51"/>
      <c r="E87" s="51"/>
      <c r="F87" s="51"/>
      <c r="G87" s="72"/>
      <c r="H87" s="51"/>
      <c r="I87" s="51"/>
      <c r="J87" s="72"/>
      <c r="K87" s="51"/>
      <c r="L87" s="51"/>
      <c r="M87" s="217"/>
      <c r="N87" s="65"/>
      <c r="O87" s="51"/>
      <c r="P87" s="63"/>
      <c r="Q87" s="211"/>
      <c r="R87" s="212"/>
      <c r="S87" s="51"/>
      <c r="T87" s="51"/>
      <c r="U87" s="72"/>
      <c r="V87" s="51"/>
      <c r="W87" s="63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  <c r="BF87" s="51"/>
      <c r="BG87" s="51"/>
      <c r="BH87" s="51"/>
      <c r="BI87" s="51"/>
      <c r="BJ87" s="51"/>
      <c r="BK87" s="51"/>
      <c r="BL87" s="51"/>
      <c r="BM87" s="51"/>
      <c r="BN87" s="51"/>
    </row>
    <row r="88" spans="1:66">
      <c r="A88" s="51"/>
      <c r="B88" s="51"/>
      <c r="C88" s="51"/>
      <c r="D88" s="51"/>
      <c r="E88" s="51"/>
      <c r="F88" s="51"/>
      <c r="G88" s="72"/>
      <c r="H88" s="51"/>
      <c r="I88" s="51"/>
      <c r="J88" s="72"/>
      <c r="K88" s="51"/>
      <c r="L88" s="51"/>
      <c r="M88" s="217"/>
      <c r="N88" s="65"/>
      <c r="O88" s="51"/>
      <c r="P88" s="63"/>
      <c r="Q88" s="211"/>
      <c r="R88" s="212"/>
      <c r="S88" s="51"/>
      <c r="T88" s="51"/>
      <c r="U88" s="72"/>
      <c r="V88" s="51"/>
      <c r="W88" s="63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51"/>
      <c r="AU88" s="51"/>
      <c r="AV88" s="51"/>
      <c r="AW88" s="51"/>
      <c r="AX88" s="51"/>
      <c r="AY88" s="51"/>
      <c r="AZ88" s="51"/>
      <c r="BA88" s="51"/>
      <c r="BB88" s="51"/>
      <c r="BC88" s="51"/>
      <c r="BD88" s="51"/>
      <c r="BE88" s="51"/>
      <c r="BF88" s="51"/>
      <c r="BG88" s="51"/>
      <c r="BH88" s="51"/>
      <c r="BI88" s="51"/>
      <c r="BJ88" s="51"/>
      <c r="BK88" s="51"/>
      <c r="BL88" s="51"/>
      <c r="BM88" s="51"/>
      <c r="BN88" s="51"/>
    </row>
    <row r="89" spans="1:66">
      <c r="A89" s="51"/>
      <c r="B89" s="51"/>
      <c r="C89" s="51"/>
      <c r="D89" s="51"/>
      <c r="E89" s="51"/>
      <c r="F89" s="51"/>
      <c r="G89" s="72"/>
      <c r="H89" s="51"/>
      <c r="I89" s="51"/>
      <c r="J89" s="72"/>
      <c r="K89" s="51"/>
      <c r="L89" s="51"/>
      <c r="M89" s="217"/>
      <c r="N89" s="65"/>
      <c r="O89" s="51"/>
      <c r="P89" s="63"/>
      <c r="Q89" s="211"/>
      <c r="R89" s="212"/>
      <c r="S89" s="51"/>
      <c r="T89" s="51"/>
      <c r="U89" s="72"/>
      <c r="V89" s="51"/>
      <c r="W89" s="63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51"/>
      <c r="AU89" s="51"/>
      <c r="AV89" s="51"/>
      <c r="AW89" s="51"/>
      <c r="AX89" s="51"/>
      <c r="AY89" s="51"/>
      <c r="AZ89" s="51"/>
      <c r="BA89" s="51"/>
      <c r="BB89" s="51"/>
      <c r="BC89" s="51"/>
      <c r="BD89" s="51"/>
      <c r="BE89" s="51"/>
      <c r="BF89" s="51"/>
      <c r="BG89" s="51"/>
      <c r="BH89" s="51"/>
      <c r="BI89" s="51"/>
      <c r="BJ89" s="51"/>
      <c r="BK89" s="51"/>
      <c r="BL89" s="51"/>
      <c r="BM89" s="51"/>
      <c r="BN89" s="51"/>
    </row>
    <row r="90" spans="1:66">
      <c r="A90" s="51"/>
      <c r="B90" s="51"/>
      <c r="C90" s="51"/>
      <c r="D90" s="51"/>
      <c r="E90" s="51"/>
      <c r="F90" s="51"/>
      <c r="G90" s="72"/>
      <c r="H90" s="51"/>
      <c r="I90" s="51"/>
      <c r="J90" s="72"/>
      <c r="K90" s="51"/>
      <c r="L90" s="51"/>
      <c r="M90" s="217"/>
      <c r="N90" s="65"/>
      <c r="O90" s="51"/>
      <c r="P90" s="63"/>
      <c r="Q90" s="211"/>
      <c r="R90" s="212"/>
      <c r="S90" s="51"/>
      <c r="T90" s="51"/>
      <c r="U90" s="72"/>
      <c r="V90" s="51"/>
      <c r="W90" s="63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  <c r="AS90" s="51"/>
      <c r="AT90" s="51"/>
      <c r="AU90" s="51"/>
      <c r="AV90" s="51"/>
      <c r="AW90" s="51"/>
      <c r="AX90" s="51"/>
      <c r="AY90" s="51"/>
      <c r="AZ90" s="51"/>
      <c r="BA90" s="51"/>
      <c r="BB90" s="51"/>
      <c r="BC90" s="51"/>
      <c r="BD90" s="51"/>
      <c r="BE90" s="51"/>
      <c r="BF90" s="51"/>
      <c r="BG90" s="51"/>
      <c r="BH90" s="51"/>
      <c r="BI90" s="51"/>
      <c r="BJ90" s="51"/>
      <c r="BK90" s="51"/>
      <c r="BL90" s="51"/>
      <c r="BM90" s="51"/>
      <c r="BN90" s="51"/>
    </row>
    <row r="91" spans="1:66">
      <c r="A91" s="51"/>
      <c r="B91" s="51"/>
      <c r="C91" s="51"/>
      <c r="D91" s="51"/>
      <c r="E91" s="51"/>
      <c r="F91" s="51"/>
      <c r="G91" s="72"/>
      <c r="H91" s="51"/>
      <c r="I91" s="51"/>
      <c r="J91" s="72"/>
      <c r="K91" s="51"/>
      <c r="L91" s="51"/>
      <c r="M91" s="217"/>
      <c r="N91" s="65"/>
      <c r="O91" s="51"/>
      <c r="P91" s="63"/>
      <c r="Q91" s="211"/>
      <c r="R91" s="212"/>
      <c r="S91" s="51"/>
      <c r="T91" s="51"/>
      <c r="U91" s="72"/>
      <c r="V91" s="51"/>
      <c r="W91" s="63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51"/>
      <c r="AU91" s="51"/>
      <c r="AV91" s="51"/>
      <c r="AW91" s="51"/>
      <c r="AX91" s="51"/>
      <c r="AY91" s="51"/>
      <c r="AZ91" s="51"/>
      <c r="BA91" s="51"/>
      <c r="BB91" s="51"/>
      <c r="BC91" s="51"/>
      <c r="BD91" s="51"/>
      <c r="BE91" s="51"/>
      <c r="BF91" s="51"/>
      <c r="BG91" s="51"/>
      <c r="BH91" s="51"/>
      <c r="BI91" s="51"/>
      <c r="BJ91" s="51"/>
      <c r="BK91" s="51"/>
      <c r="BL91" s="51"/>
      <c r="BM91" s="51"/>
      <c r="BN91" s="51"/>
    </row>
    <row r="92" spans="1:66">
      <c r="A92" s="51"/>
      <c r="B92" s="51"/>
      <c r="C92" s="51"/>
      <c r="D92" s="51"/>
      <c r="E92" s="51"/>
      <c r="F92" s="51"/>
      <c r="G92" s="72"/>
      <c r="H92" s="51"/>
      <c r="I92" s="51"/>
      <c r="J92" s="72"/>
      <c r="K92" s="51"/>
      <c r="L92" s="51"/>
      <c r="M92" s="217"/>
      <c r="N92" s="65"/>
      <c r="O92" s="51"/>
      <c r="P92" s="63"/>
      <c r="Q92" s="211"/>
      <c r="R92" s="212"/>
      <c r="S92" s="51"/>
      <c r="T92" s="51"/>
      <c r="U92" s="72"/>
      <c r="V92" s="51"/>
      <c r="W92" s="63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51"/>
      <c r="AP92" s="51"/>
      <c r="AQ92" s="51"/>
      <c r="AR92" s="51"/>
      <c r="AS92" s="51"/>
      <c r="AT92" s="51"/>
      <c r="AU92" s="51"/>
      <c r="AV92" s="51"/>
      <c r="AW92" s="51"/>
      <c r="AX92" s="51"/>
      <c r="AY92" s="51"/>
      <c r="AZ92" s="51"/>
      <c r="BA92" s="51"/>
      <c r="BB92" s="51"/>
      <c r="BC92" s="51"/>
      <c r="BD92" s="51"/>
      <c r="BE92" s="51"/>
      <c r="BF92" s="51"/>
      <c r="BG92" s="51"/>
      <c r="BH92" s="51"/>
      <c r="BI92" s="51"/>
      <c r="BJ92" s="51"/>
      <c r="BK92" s="51"/>
      <c r="BL92" s="51"/>
      <c r="BM92" s="51"/>
      <c r="BN92" s="51"/>
    </row>
    <row r="93" spans="1:66">
      <c r="A93" s="51"/>
      <c r="B93" s="51"/>
      <c r="C93" s="51"/>
      <c r="D93" s="51"/>
      <c r="E93" s="51"/>
      <c r="F93" s="51"/>
      <c r="G93" s="72"/>
      <c r="H93" s="51"/>
      <c r="I93" s="51"/>
      <c r="J93" s="72"/>
      <c r="K93" s="51"/>
      <c r="L93" s="51"/>
      <c r="M93" s="217"/>
      <c r="N93" s="65"/>
      <c r="O93" s="51"/>
      <c r="P93" s="63"/>
      <c r="Q93" s="211"/>
      <c r="R93" s="212"/>
      <c r="S93" s="51"/>
      <c r="T93" s="51"/>
      <c r="U93" s="72"/>
      <c r="V93" s="51"/>
      <c r="W93" s="63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  <c r="AQ93" s="51"/>
      <c r="AR93" s="51"/>
      <c r="AS93" s="51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  <c r="BF93" s="51"/>
      <c r="BG93" s="51"/>
      <c r="BH93" s="51"/>
      <c r="BI93" s="51"/>
      <c r="BJ93" s="51"/>
      <c r="BK93" s="51"/>
      <c r="BL93" s="51"/>
      <c r="BM93" s="51"/>
      <c r="BN93" s="51"/>
    </row>
    <row r="94" spans="1:66">
      <c r="A94" s="51"/>
      <c r="B94" s="51"/>
      <c r="C94" s="51"/>
      <c r="D94" s="51"/>
      <c r="E94" s="51"/>
      <c r="F94" s="51"/>
      <c r="G94" s="72"/>
      <c r="H94" s="51"/>
      <c r="I94" s="51"/>
      <c r="J94" s="72"/>
      <c r="K94" s="51"/>
      <c r="L94" s="51"/>
      <c r="M94" s="217"/>
      <c r="N94" s="65"/>
      <c r="O94" s="51"/>
      <c r="P94" s="63"/>
      <c r="Q94" s="211"/>
      <c r="R94" s="212"/>
      <c r="S94" s="51"/>
      <c r="T94" s="51"/>
      <c r="U94" s="72"/>
      <c r="V94" s="51"/>
      <c r="W94" s="63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1"/>
      <c r="AK94" s="51"/>
      <c r="AL94" s="51"/>
      <c r="AM94" s="51"/>
      <c r="AN94" s="51"/>
      <c r="AO94" s="51"/>
      <c r="AP94" s="51"/>
      <c r="AQ94" s="51"/>
      <c r="AR94" s="51"/>
      <c r="AS94" s="51"/>
      <c r="AT94" s="51"/>
      <c r="AU94" s="51"/>
      <c r="AV94" s="51"/>
      <c r="AW94" s="51"/>
      <c r="AX94" s="51"/>
      <c r="AY94" s="51"/>
      <c r="AZ94" s="51"/>
      <c r="BA94" s="51"/>
      <c r="BB94" s="51"/>
      <c r="BC94" s="51"/>
      <c r="BD94" s="51"/>
      <c r="BE94" s="51"/>
      <c r="BF94" s="51"/>
      <c r="BG94" s="51"/>
      <c r="BH94" s="51"/>
      <c r="BI94" s="51"/>
      <c r="BJ94" s="51"/>
      <c r="BK94" s="51"/>
      <c r="BL94" s="51"/>
      <c r="BM94" s="51"/>
      <c r="BN94" s="51"/>
    </row>
    <row r="95" spans="1:66">
      <c r="A95" s="51"/>
      <c r="B95" s="51"/>
      <c r="C95" s="51"/>
      <c r="D95" s="51"/>
      <c r="E95" s="51"/>
      <c r="F95" s="51"/>
      <c r="G95" s="72"/>
      <c r="H95" s="51"/>
      <c r="I95" s="51"/>
      <c r="J95" s="72"/>
      <c r="K95" s="51"/>
      <c r="L95" s="51"/>
      <c r="M95" s="217"/>
      <c r="N95" s="65"/>
      <c r="O95" s="51"/>
      <c r="P95" s="63"/>
      <c r="Q95" s="211"/>
      <c r="R95" s="212"/>
      <c r="S95" s="51"/>
      <c r="T95" s="51"/>
      <c r="U95" s="72"/>
      <c r="V95" s="51"/>
      <c r="W95" s="63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51"/>
      <c r="AL95" s="51"/>
      <c r="AM95" s="51"/>
      <c r="AN95" s="51"/>
      <c r="AO95" s="51"/>
      <c r="AP95" s="51"/>
      <c r="AQ95" s="51"/>
      <c r="AR95" s="51"/>
      <c r="AS95" s="51"/>
      <c r="AT95" s="51"/>
      <c r="AU95" s="51"/>
      <c r="AV95" s="51"/>
      <c r="AW95" s="51"/>
      <c r="AX95" s="51"/>
      <c r="AY95" s="51"/>
      <c r="AZ95" s="51"/>
      <c r="BA95" s="51"/>
      <c r="BB95" s="51"/>
      <c r="BC95" s="51"/>
      <c r="BD95" s="51"/>
      <c r="BE95" s="51"/>
      <c r="BF95" s="51"/>
      <c r="BG95" s="51"/>
      <c r="BH95" s="51"/>
      <c r="BI95" s="51"/>
      <c r="BJ95" s="51"/>
      <c r="BK95" s="51"/>
      <c r="BL95" s="51"/>
      <c r="BM95" s="51"/>
      <c r="BN95" s="51"/>
    </row>
    <row r="96" spans="1:66">
      <c r="A96" s="51"/>
      <c r="B96" s="51"/>
      <c r="C96" s="51"/>
      <c r="D96" s="51"/>
      <c r="E96" s="51"/>
      <c r="F96" s="51"/>
      <c r="G96" s="72"/>
      <c r="H96" s="51"/>
      <c r="I96" s="51"/>
      <c r="J96" s="72"/>
      <c r="K96" s="51"/>
      <c r="L96" s="51"/>
      <c r="M96" s="217"/>
      <c r="N96" s="65"/>
      <c r="O96" s="51"/>
      <c r="P96" s="63"/>
      <c r="Q96" s="211"/>
      <c r="R96" s="212"/>
      <c r="S96" s="51"/>
      <c r="T96" s="51"/>
      <c r="U96" s="72"/>
      <c r="V96" s="51"/>
      <c r="W96" s="63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51"/>
      <c r="AP96" s="51"/>
      <c r="AQ96" s="51"/>
      <c r="AR96" s="51"/>
      <c r="AS96" s="51"/>
      <c r="AT96" s="51"/>
      <c r="AU96" s="51"/>
      <c r="AV96" s="51"/>
      <c r="AW96" s="51"/>
      <c r="AX96" s="51"/>
      <c r="AY96" s="51"/>
      <c r="AZ96" s="51"/>
      <c r="BA96" s="51"/>
      <c r="BB96" s="51"/>
      <c r="BC96" s="51"/>
      <c r="BD96" s="51"/>
      <c r="BE96" s="51"/>
      <c r="BF96" s="51"/>
      <c r="BG96" s="51"/>
      <c r="BH96" s="51"/>
      <c r="BI96" s="51"/>
      <c r="BJ96" s="51"/>
      <c r="BK96" s="51"/>
      <c r="BL96" s="51"/>
      <c r="BM96" s="51"/>
      <c r="BN96" s="51"/>
    </row>
    <row r="97" spans="1:66">
      <c r="A97" s="51"/>
      <c r="B97" s="51"/>
      <c r="C97" s="51"/>
      <c r="D97" s="51"/>
      <c r="E97" s="51"/>
      <c r="F97" s="51"/>
      <c r="G97" s="72"/>
      <c r="H97" s="51"/>
      <c r="I97" s="51"/>
      <c r="J97" s="72"/>
      <c r="K97" s="51"/>
      <c r="L97" s="51"/>
      <c r="M97" s="217"/>
      <c r="N97" s="65"/>
      <c r="O97" s="51"/>
      <c r="P97" s="63"/>
      <c r="Q97" s="211"/>
      <c r="R97" s="212"/>
      <c r="S97" s="51"/>
      <c r="T97" s="51"/>
      <c r="U97" s="72"/>
      <c r="V97" s="51"/>
      <c r="W97" s="63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51"/>
      <c r="AL97" s="51"/>
      <c r="AM97" s="51"/>
      <c r="AN97" s="51"/>
      <c r="AO97" s="51"/>
      <c r="AP97" s="51"/>
      <c r="AQ97" s="51"/>
      <c r="AR97" s="51"/>
      <c r="AS97" s="51"/>
      <c r="AT97" s="51"/>
      <c r="AU97" s="51"/>
      <c r="AV97" s="51"/>
      <c r="AW97" s="51"/>
      <c r="AX97" s="51"/>
      <c r="AY97" s="51"/>
      <c r="AZ97" s="51"/>
      <c r="BA97" s="51"/>
      <c r="BB97" s="51"/>
      <c r="BC97" s="51"/>
      <c r="BD97" s="51"/>
      <c r="BE97" s="51"/>
      <c r="BF97" s="51"/>
      <c r="BG97" s="51"/>
      <c r="BH97" s="51"/>
      <c r="BI97" s="51"/>
      <c r="BJ97" s="51"/>
      <c r="BK97" s="51"/>
      <c r="BL97" s="51"/>
      <c r="BM97" s="51"/>
      <c r="BN97" s="51"/>
    </row>
    <row r="98" spans="1:66">
      <c r="A98" s="51"/>
      <c r="B98" s="51"/>
      <c r="C98" s="51"/>
      <c r="D98" s="51"/>
      <c r="E98" s="51"/>
      <c r="F98" s="51"/>
      <c r="G98" s="72"/>
      <c r="H98" s="51"/>
      <c r="I98" s="51"/>
      <c r="J98" s="72"/>
      <c r="K98" s="51"/>
      <c r="L98" s="51"/>
      <c r="M98" s="217"/>
      <c r="N98" s="65"/>
      <c r="O98" s="51"/>
      <c r="P98" s="63"/>
      <c r="Q98" s="211"/>
      <c r="R98" s="212"/>
      <c r="S98" s="51"/>
      <c r="T98" s="51"/>
      <c r="U98" s="72"/>
      <c r="V98" s="51"/>
      <c r="W98" s="63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51"/>
      <c r="AL98" s="51"/>
      <c r="AM98" s="51"/>
      <c r="AN98" s="51"/>
      <c r="AO98" s="51"/>
      <c r="AP98" s="51"/>
      <c r="AQ98" s="51"/>
      <c r="AR98" s="51"/>
      <c r="AS98" s="51"/>
      <c r="AT98" s="51"/>
      <c r="AU98" s="51"/>
      <c r="AV98" s="51"/>
      <c r="AW98" s="51"/>
      <c r="AX98" s="51"/>
      <c r="AY98" s="51"/>
      <c r="AZ98" s="51"/>
      <c r="BA98" s="51"/>
      <c r="BB98" s="51"/>
      <c r="BC98" s="51"/>
      <c r="BD98" s="51"/>
      <c r="BE98" s="51"/>
      <c r="BF98" s="51"/>
      <c r="BG98" s="51"/>
      <c r="BH98" s="51"/>
      <c r="BI98" s="51"/>
      <c r="BJ98" s="51"/>
      <c r="BK98" s="51"/>
      <c r="BL98" s="51"/>
      <c r="BM98" s="51"/>
      <c r="BN98" s="51"/>
    </row>
    <row r="99" spans="1:66">
      <c r="A99" s="51"/>
      <c r="B99" s="51"/>
      <c r="C99" s="51"/>
      <c r="D99" s="51"/>
      <c r="E99" s="51"/>
      <c r="F99" s="51"/>
      <c r="G99" s="72"/>
      <c r="H99" s="51"/>
      <c r="I99" s="51"/>
      <c r="J99" s="72"/>
      <c r="K99" s="51"/>
      <c r="L99" s="51"/>
      <c r="M99" s="217"/>
      <c r="N99" s="65"/>
      <c r="O99" s="51"/>
      <c r="P99" s="63"/>
      <c r="Q99" s="211"/>
      <c r="R99" s="212"/>
      <c r="S99" s="51"/>
      <c r="T99" s="51"/>
      <c r="U99" s="72"/>
      <c r="V99" s="51"/>
      <c r="W99" s="63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1"/>
      <c r="AK99" s="51"/>
      <c r="AL99" s="51"/>
      <c r="AM99" s="51"/>
      <c r="AN99" s="51"/>
      <c r="AO99" s="51"/>
      <c r="AP99" s="51"/>
      <c r="AQ99" s="51"/>
      <c r="AR99" s="51"/>
      <c r="AS99" s="51"/>
      <c r="AT99" s="51"/>
      <c r="AU99" s="51"/>
      <c r="AV99" s="51"/>
      <c r="AW99" s="51"/>
      <c r="AX99" s="51"/>
      <c r="AY99" s="51"/>
      <c r="AZ99" s="51"/>
      <c r="BA99" s="51"/>
      <c r="BB99" s="51"/>
      <c r="BC99" s="51"/>
      <c r="BD99" s="51"/>
      <c r="BE99" s="51"/>
      <c r="BF99" s="51"/>
      <c r="BG99" s="51"/>
      <c r="BH99" s="51"/>
      <c r="BI99" s="51"/>
      <c r="BJ99" s="51"/>
      <c r="BK99" s="51"/>
      <c r="BL99" s="51"/>
      <c r="BM99" s="51"/>
      <c r="BN99" s="51"/>
    </row>
    <row r="100" spans="1:66">
      <c r="A100" s="51"/>
      <c r="B100" s="51"/>
      <c r="C100" s="51"/>
      <c r="D100" s="51"/>
      <c r="E100" s="51"/>
      <c r="F100" s="51"/>
      <c r="G100" s="72"/>
      <c r="H100" s="51"/>
      <c r="I100" s="51"/>
      <c r="J100" s="72"/>
      <c r="K100" s="51"/>
      <c r="L100" s="51"/>
      <c r="M100" s="217"/>
      <c r="N100" s="65"/>
      <c r="O100" s="51"/>
      <c r="P100" s="63"/>
      <c r="Q100" s="211"/>
      <c r="R100" s="212"/>
      <c r="S100" s="51"/>
      <c r="T100" s="51"/>
      <c r="U100" s="72"/>
      <c r="V100" s="51"/>
      <c r="W100" s="63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1"/>
      <c r="AP100" s="51"/>
      <c r="AQ100" s="51"/>
      <c r="AR100" s="51"/>
      <c r="AS100" s="51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1"/>
      <c r="BF100" s="51"/>
      <c r="BG100" s="51"/>
      <c r="BH100" s="51"/>
      <c r="BI100" s="51"/>
      <c r="BJ100" s="51"/>
      <c r="BK100" s="51"/>
      <c r="BL100" s="51"/>
      <c r="BM100" s="51"/>
      <c r="BN100" s="51"/>
    </row>
    <row r="101" spans="1:66">
      <c r="A101" s="51"/>
      <c r="B101" s="51"/>
      <c r="C101" s="51"/>
      <c r="D101" s="51"/>
      <c r="E101" s="51"/>
      <c r="F101" s="51"/>
      <c r="G101" s="72"/>
      <c r="H101" s="51"/>
      <c r="I101" s="51"/>
      <c r="J101" s="72"/>
      <c r="K101" s="51"/>
      <c r="L101" s="51"/>
      <c r="M101" s="217"/>
      <c r="N101" s="65"/>
      <c r="O101" s="51"/>
      <c r="P101" s="63"/>
      <c r="Q101" s="211"/>
      <c r="R101" s="212"/>
      <c r="S101" s="51"/>
      <c r="T101" s="51"/>
      <c r="U101" s="72"/>
      <c r="V101" s="51"/>
      <c r="W101" s="63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51"/>
      <c r="AL101" s="51"/>
      <c r="AM101" s="51"/>
      <c r="AN101" s="51"/>
      <c r="AO101" s="51"/>
      <c r="AP101" s="51"/>
      <c r="AQ101" s="51"/>
      <c r="AR101" s="51"/>
      <c r="AS101" s="51"/>
      <c r="AT101" s="51"/>
      <c r="AU101" s="51"/>
      <c r="AV101" s="51"/>
      <c r="AW101" s="51"/>
      <c r="AX101" s="51"/>
      <c r="AY101" s="51"/>
      <c r="AZ101" s="51"/>
      <c r="BA101" s="51"/>
      <c r="BB101" s="51"/>
      <c r="BC101" s="51"/>
      <c r="BD101" s="51"/>
      <c r="BE101" s="51"/>
      <c r="BF101" s="51"/>
      <c r="BG101" s="51"/>
      <c r="BH101" s="51"/>
      <c r="BI101" s="51"/>
      <c r="BJ101" s="51"/>
      <c r="BK101" s="51"/>
      <c r="BL101" s="51"/>
      <c r="BM101" s="51"/>
      <c r="BN101" s="51"/>
    </row>
    <row r="102" spans="1:66">
      <c r="A102" s="51"/>
      <c r="B102" s="51"/>
      <c r="C102" s="51"/>
      <c r="D102" s="51"/>
      <c r="E102" s="51"/>
      <c r="F102" s="51"/>
      <c r="G102" s="72"/>
      <c r="H102" s="51"/>
      <c r="I102" s="51"/>
      <c r="J102" s="72"/>
      <c r="K102" s="51"/>
      <c r="L102" s="51"/>
      <c r="M102" s="217"/>
      <c r="N102" s="65"/>
      <c r="O102" s="51"/>
      <c r="P102" s="63"/>
      <c r="Q102" s="211"/>
      <c r="R102" s="212"/>
      <c r="S102" s="51"/>
      <c r="T102" s="51"/>
      <c r="U102" s="72"/>
      <c r="V102" s="51"/>
      <c r="W102" s="63"/>
      <c r="X102" s="51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  <c r="AI102" s="51"/>
      <c r="AJ102" s="51"/>
      <c r="AK102" s="51"/>
      <c r="AL102" s="51"/>
      <c r="AM102" s="51"/>
      <c r="AN102" s="51"/>
      <c r="AO102" s="51"/>
      <c r="AP102" s="51"/>
      <c r="AQ102" s="51"/>
      <c r="AR102" s="51"/>
      <c r="AS102" s="51"/>
      <c r="AT102" s="51"/>
      <c r="AU102" s="51"/>
      <c r="AV102" s="51"/>
      <c r="AW102" s="51"/>
      <c r="AX102" s="51"/>
      <c r="AY102" s="51"/>
      <c r="AZ102" s="51"/>
      <c r="BA102" s="51"/>
      <c r="BB102" s="51"/>
      <c r="BC102" s="51"/>
      <c r="BD102" s="51"/>
      <c r="BE102" s="51"/>
      <c r="BF102" s="51"/>
      <c r="BG102" s="51"/>
      <c r="BH102" s="51"/>
      <c r="BI102" s="51"/>
      <c r="BJ102" s="51"/>
      <c r="BK102" s="51"/>
      <c r="BL102" s="51"/>
      <c r="BM102" s="51"/>
      <c r="BN102" s="51"/>
    </row>
    <row r="103" spans="1:66">
      <c r="A103" s="51"/>
      <c r="B103" s="51"/>
      <c r="C103" s="51"/>
      <c r="D103" s="51"/>
      <c r="E103" s="51"/>
      <c r="F103" s="51"/>
      <c r="G103" s="72"/>
      <c r="H103" s="51"/>
      <c r="I103" s="51"/>
      <c r="J103" s="72"/>
      <c r="K103" s="51"/>
      <c r="L103" s="51"/>
      <c r="M103" s="217"/>
      <c r="N103" s="65"/>
      <c r="O103" s="51"/>
      <c r="P103" s="63"/>
      <c r="Q103" s="211"/>
      <c r="R103" s="212"/>
      <c r="S103" s="51"/>
      <c r="T103" s="51"/>
      <c r="U103" s="72"/>
      <c r="V103" s="51"/>
      <c r="W103" s="63"/>
      <c r="X103" s="51"/>
      <c r="Y103" s="51"/>
      <c r="Z103" s="51"/>
      <c r="AA103" s="51"/>
      <c r="AB103" s="51"/>
      <c r="AC103" s="51"/>
      <c r="AD103" s="51"/>
      <c r="AE103" s="51"/>
      <c r="AF103" s="51"/>
      <c r="AG103" s="51"/>
      <c r="AH103" s="51"/>
      <c r="AI103" s="51"/>
      <c r="AJ103" s="51"/>
      <c r="AK103" s="51"/>
      <c r="AL103" s="51"/>
      <c r="AM103" s="51"/>
      <c r="AN103" s="51"/>
      <c r="AO103" s="51"/>
      <c r="AP103" s="51"/>
      <c r="AQ103" s="51"/>
      <c r="AR103" s="51"/>
      <c r="AS103" s="51"/>
      <c r="AT103" s="51"/>
      <c r="AU103" s="51"/>
      <c r="AV103" s="51"/>
      <c r="AW103" s="51"/>
      <c r="AX103" s="51"/>
      <c r="AY103" s="51"/>
      <c r="AZ103" s="51"/>
      <c r="BA103" s="51"/>
      <c r="BB103" s="51"/>
      <c r="BC103" s="51"/>
      <c r="BD103" s="51"/>
      <c r="BE103" s="51"/>
      <c r="BF103" s="51"/>
      <c r="BG103" s="51"/>
      <c r="BH103" s="51"/>
      <c r="BI103" s="51"/>
      <c r="BJ103" s="51"/>
      <c r="BK103" s="51"/>
      <c r="BL103" s="51"/>
      <c r="BM103" s="51"/>
      <c r="BN103" s="51"/>
    </row>
    <row r="104" spans="1:66">
      <c r="A104" s="51"/>
      <c r="B104" s="51"/>
      <c r="C104" s="51"/>
      <c r="D104" s="51"/>
      <c r="E104" s="51"/>
      <c r="F104" s="51"/>
      <c r="G104" s="72"/>
      <c r="H104" s="51"/>
      <c r="I104" s="51"/>
      <c r="J104" s="72"/>
      <c r="K104" s="51"/>
      <c r="L104" s="51"/>
      <c r="M104" s="217"/>
      <c r="N104" s="65"/>
      <c r="O104" s="51"/>
      <c r="P104" s="63"/>
      <c r="Q104" s="211"/>
      <c r="R104" s="212"/>
      <c r="S104" s="51"/>
      <c r="T104" s="51"/>
      <c r="U104" s="72"/>
      <c r="V104" s="51"/>
      <c r="W104" s="63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51"/>
      <c r="AL104" s="51"/>
      <c r="AM104" s="51"/>
      <c r="AN104" s="51"/>
      <c r="AO104" s="51"/>
      <c r="AP104" s="51"/>
      <c r="AQ104" s="51"/>
      <c r="AR104" s="51"/>
      <c r="AS104" s="51"/>
      <c r="AT104" s="51"/>
      <c r="AU104" s="51"/>
      <c r="AV104" s="51"/>
      <c r="AW104" s="51"/>
      <c r="AX104" s="51"/>
      <c r="AY104" s="51"/>
      <c r="AZ104" s="51"/>
      <c r="BA104" s="51"/>
      <c r="BB104" s="51"/>
      <c r="BC104" s="51"/>
      <c r="BD104" s="51"/>
      <c r="BE104" s="51"/>
      <c r="BF104" s="51"/>
      <c r="BG104" s="51"/>
      <c r="BH104" s="51"/>
      <c r="BI104" s="51"/>
      <c r="BJ104" s="51"/>
      <c r="BK104" s="51"/>
      <c r="BL104" s="51"/>
      <c r="BM104" s="51"/>
      <c r="BN104" s="51"/>
    </row>
    <row r="105" spans="1:66">
      <c r="A105" s="51"/>
      <c r="B105" s="51"/>
      <c r="C105" s="51"/>
      <c r="D105" s="51"/>
      <c r="E105" s="51"/>
      <c r="F105" s="51"/>
      <c r="G105" s="72"/>
      <c r="H105" s="51"/>
      <c r="I105" s="51"/>
      <c r="J105" s="72"/>
      <c r="K105" s="51"/>
      <c r="L105" s="51"/>
      <c r="M105" s="217"/>
      <c r="N105" s="65"/>
      <c r="O105" s="51"/>
      <c r="P105" s="63"/>
      <c r="Q105" s="211"/>
      <c r="R105" s="212"/>
      <c r="S105" s="51"/>
      <c r="T105" s="51"/>
      <c r="U105" s="72"/>
      <c r="V105" s="51"/>
      <c r="W105" s="63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  <c r="AI105" s="51"/>
      <c r="AJ105" s="51"/>
      <c r="AK105" s="51"/>
      <c r="AL105" s="51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  <c r="AX105" s="51"/>
      <c r="AY105" s="51"/>
      <c r="AZ105" s="51"/>
      <c r="BA105" s="51"/>
      <c r="BB105" s="51"/>
      <c r="BC105" s="51"/>
      <c r="BD105" s="51"/>
      <c r="BE105" s="51"/>
      <c r="BF105" s="51"/>
      <c r="BG105" s="51"/>
      <c r="BH105" s="51"/>
      <c r="BI105" s="51"/>
      <c r="BJ105" s="51"/>
      <c r="BK105" s="51"/>
      <c r="BL105" s="51"/>
      <c r="BM105" s="51"/>
      <c r="BN105" s="51"/>
    </row>
    <row r="106" spans="1:66">
      <c r="A106" s="51"/>
      <c r="B106" s="51"/>
      <c r="C106" s="51"/>
      <c r="D106" s="51"/>
      <c r="E106" s="51"/>
      <c r="F106" s="51"/>
      <c r="G106" s="72"/>
      <c r="H106" s="51"/>
      <c r="I106" s="51"/>
      <c r="J106" s="72"/>
      <c r="K106" s="51"/>
      <c r="L106" s="51"/>
      <c r="M106" s="217"/>
      <c r="N106" s="65"/>
      <c r="O106" s="51"/>
      <c r="P106" s="63"/>
      <c r="Q106" s="211"/>
      <c r="R106" s="212"/>
      <c r="S106" s="51"/>
      <c r="T106" s="51"/>
      <c r="U106" s="72"/>
      <c r="V106" s="51"/>
      <c r="W106" s="63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  <c r="AJ106" s="51"/>
      <c r="AK106" s="51"/>
      <c r="AL106" s="51"/>
      <c r="AM106" s="51"/>
      <c r="AN106" s="51"/>
      <c r="AO106" s="51"/>
      <c r="AP106" s="51"/>
      <c r="AQ106" s="51"/>
      <c r="AR106" s="51"/>
      <c r="AS106" s="51"/>
      <c r="AT106" s="51"/>
      <c r="AU106" s="51"/>
      <c r="AV106" s="51"/>
      <c r="AW106" s="51"/>
      <c r="AX106" s="51"/>
      <c r="AY106" s="51"/>
      <c r="AZ106" s="51"/>
      <c r="BA106" s="51"/>
      <c r="BB106" s="51"/>
      <c r="BC106" s="51"/>
      <c r="BD106" s="51"/>
      <c r="BE106" s="51"/>
      <c r="BF106" s="51"/>
      <c r="BG106" s="51"/>
      <c r="BH106" s="51"/>
      <c r="BI106" s="51"/>
      <c r="BJ106" s="51"/>
      <c r="BK106" s="51"/>
      <c r="BL106" s="51"/>
      <c r="BM106" s="51"/>
      <c r="BN106" s="51"/>
    </row>
    <row r="107" spans="1:66">
      <c r="A107" s="51"/>
      <c r="B107" s="51"/>
      <c r="C107" s="51"/>
      <c r="D107" s="51"/>
      <c r="E107" s="51"/>
      <c r="F107" s="51"/>
      <c r="G107" s="72"/>
      <c r="H107" s="51"/>
      <c r="I107" s="51"/>
      <c r="J107" s="72"/>
      <c r="K107" s="51"/>
      <c r="L107" s="51"/>
      <c r="M107" s="217"/>
      <c r="N107" s="65"/>
      <c r="O107" s="51"/>
      <c r="P107" s="63"/>
      <c r="Q107" s="211"/>
      <c r="R107" s="212"/>
      <c r="S107" s="51"/>
      <c r="T107" s="51"/>
      <c r="U107" s="72"/>
      <c r="V107" s="51"/>
      <c r="W107" s="63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51"/>
      <c r="AJ107" s="51"/>
      <c r="AK107" s="51"/>
      <c r="AL107" s="51"/>
      <c r="AM107" s="51"/>
      <c r="AN107" s="51"/>
      <c r="AO107" s="51"/>
      <c r="AP107" s="51"/>
      <c r="AQ107" s="51"/>
      <c r="AR107" s="51"/>
      <c r="AS107" s="51"/>
      <c r="AT107" s="51"/>
      <c r="AU107" s="51"/>
      <c r="AV107" s="51"/>
      <c r="AW107" s="51"/>
      <c r="AX107" s="51"/>
      <c r="AY107" s="51"/>
      <c r="AZ107" s="51"/>
      <c r="BA107" s="51"/>
      <c r="BB107" s="51"/>
      <c r="BC107" s="51"/>
      <c r="BD107" s="51"/>
      <c r="BE107" s="51"/>
      <c r="BF107" s="51"/>
      <c r="BG107" s="51"/>
      <c r="BH107" s="51"/>
      <c r="BI107" s="51"/>
      <c r="BJ107" s="51"/>
      <c r="BK107" s="51"/>
      <c r="BL107" s="51"/>
      <c r="BM107" s="51"/>
      <c r="BN107" s="51"/>
    </row>
    <row r="108" spans="1:66">
      <c r="A108" s="51"/>
      <c r="B108" s="51"/>
      <c r="C108" s="51"/>
      <c r="D108" s="51"/>
      <c r="E108" s="51"/>
      <c r="F108" s="51"/>
      <c r="G108" s="72"/>
      <c r="H108" s="51"/>
      <c r="I108" s="51"/>
      <c r="J108" s="72"/>
      <c r="K108" s="51"/>
      <c r="L108" s="51"/>
      <c r="M108" s="217"/>
      <c r="N108" s="65"/>
      <c r="O108" s="51"/>
      <c r="P108" s="63"/>
      <c r="Q108" s="211"/>
      <c r="R108" s="212"/>
      <c r="S108" s="51"/>
      <c r="T108" s="51"/>
      <c r="U108" s="72"/>
      <c r="V108" s="51"/>
      <c r="W108" s="63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51"/>
      <c r="AP108" s="51"/>
      <c r="AQ108" s="51"/>
      <c r="AR108" s="51"/>
      <c r="AS108" s="51"/>
      <c r="AT108" s="51"/>
      <c r="AU108" s="51"/>
      <c r="AV108" s="51"/>
      <c r="AW108" s="51"/>
      <c r="AX108" s="51"/>
      <c r="AY108" s="51"/>
      <c r="AZ108" s="51"/>
      <c r="BA108" s="51"/>
      <c r="BB108" s="51"/>
      <c r="BC108" s="51"/>
      <c r="BD108" s="51"/>
      <c r="BE108" s="51"/>
      <c r="BF108" s="51"/>
      <c r="BG108" s="51"/>
      <c r="BH108" s="51"/>
      <c r="BI108" s="51"/>
      <c r="BJ108" s="51"/>
      <c r="BK108" s="51"/>
      <c r="BL108" s="51"/>
      <c r="BM108" s="51"/>
      <c r="BN108" s="51"/>
    </row>
    <row r="109" spans="1:66">
      <c r="A109" s="51"/>
      <c r="B109" s="51"/>
      <c r="C109" s="51"/>
      <c r="D109" s="51"/>
      <c r="E109" s="51"/>
      <c r="F109" s="51"/>
      <c r="G109" s="72"/>
      <c r="H109" s="51"/>
      <c r="I109" s="51"/>
      <c r="J109" s="72"/>
      <c r="K109" s="51"/>
      <c r="L109" s="51"/>
      <c r="M109" s="217"/>
      <c r="N109" s="65"/>
      <c r="O109" s="51"/>
      <c r="P109" s="63"/>
      <c r="Q109" s="211"/>
      <c r="R109" s="212"/>
      <c r="S109" s="51"/>
      <c r="T109" s="51"/>
      <c r="U109" s="72"/>
      <c r="V109" s="51"/>
      <c r="W109" s="63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  <c r="AJ109" s="51"/>
      <c r="AK109" s="51"/>
      <c r="AL109" s="51"/>
      <c r="AM109" s="51"/>
      <c r="AN109" s="51"/>
      <c r="AO109" s="51"/>
      <c r="AP109" s="51"/>
      <c r="AQ109" s="51"/>
      <c r="AR109" s="51"/>
      <c r="AS109" s="51"/>
      <c r="AT109" s="51"/>
      <c r="AU109" s="51"/>
      <c r="AV109" s="51"/>
      <c r="AW109" s="51"/>
      <c r="AX109" s="51"/>
      <c r="AY109" s="51"/>
      <c r="AZ109" s="51"/>
      <c r="BA109" s="51"/>
      <c r="BB109" s="51"/>
      <c r="BC109" s="51"/>
      <c r="BD109" s="51"/>
      <c r="BE109" s="51"/>
      <c r="BF109" s="51"/>
      <c r="BG109" s="51"/>
      <c r="BH109" s="51"/>
      <c r="BI109" s="51"/>
      <c r="BJ109" s="51"/>
      <c r="BK109" s="51"/>
      <c r="BL109" s="51"/>
      <c r="BM109" s="51"/>
      <c r="BN109" s="51"/>
    </row>
    <row r="110" spans="1:66">
      <c r="A110" s="51"/>
      <c r="B110" s="51"/>
      <c r="C110" s="51"/>
      <c r="D110" s="51"/>
      <c r="E110" s="51"/>
      <c r="F110" s="51"/>
      <c r="G110" s="72"/>
      <c r="H110" s="51"/>
      <c r="I110" s="51"/>
      <c r="J110" s="72"/>
      <c r="K110" s="51"/>
      <c r="L110" s="51"/>
      <c r="M110" s="217"/>
      <c r="N110" s="65"/>
      <c r="O110" s="51"/>
      <c r="P110" s="63"/>
      <c r="Q110" s="211"/>
      <c r="R110" s="212"/>
      <c r="S110" s="51"/>
      <c r="T110" s="51"/>
      <c r="U110" s="72"/>
      <c r="V110" s="51"/>
      <c r="W110" s="63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51"/>
      <c r="AL110" s="51"/>
      <c r="AM110" s="51"/>
      <c r="AN110" s="51"/>
      <c r="AO110" s="51"/>
      <c r="AP110" s="51"/>
      <c r="AQ110" s="51"/>
      <c r="AR110" s="51"/>
      <c r="AS110" s="51"/>
      <c r="AT110" s="51"/>
      <c r="AU110" s="51"/>
      <c r="AV110" s="51"/>
      <c r="AW110" s="51"/>
      <c r="AX110" s="51"/>
      <c r="AY110" s="51"/>
      <c r="AZ110" s="51"/>
      <c r="BA110" s="51"/>
      <c r="BB110" s="51"/>
      <c r="BC110" s="51"/>
      <c r="BD110" s="51"/>
      <c r="BE110" s="51"/>
      <c r="BF110" s="51"/>
      <c r="BG110" s="51"/>
      <c r="BH110" s="51"/>
      <c r="BI110" s="51"/>
      <c r="BJ110" s="51"/>
      <c r="BK110" s="51"/>
      <c r="BL110" s="51"/>
      <c r="BM110" s="51"/>
      <c r="BN110" s="51"/>
    </row>
    <row r="111" spans="1:66">
      <c r="A111" s="51"/>
      <c r="B111" s="51"/>
      <c r="C111" s="51"/>
      <c r="D111" s="51"/>
      <c r="E111" s="51"/>
      <c r="F111" s="51"/>
      <c r="G111" s="72"/>
      <c r="H111" s="51"/>
      <c r="I111" s="51"/>
      <c r="J111" s="72"/>
      <c r="K111" s="51"/>
      <c r="L111" s="51"/>
      <c r="M111" s="217"/>
      <c r="N111" s="65"/>
      <c r="O111" s="51"/>
      <c r="P111" s="63"/>
      <c r="Q111" s="211"/>
      <c r="R111" s="212"/>
      <c r="S111" s="51"/>
      <c r="T111" s="51"/>
      <c r="U111" s="72"/>
      <c r="V111" s="51"/>
      <c r="W111" s="63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51"/>
      <c r="AL111" s="51"/>
      <c r="AM111" s="51"/>
      <c r="AN111" s="51"/>
      <c r="AO111" s="51"/>
      <c r="AP111" s="51"/>
      <c r="AQ111" s="51"/>
      <c r="AR111" s="51"/>
      <c r="AS111" s="51"/>
      <c r="AT111" s="51"/>
      <c r="AU111" s="51"/>
      <c r="AV111" s="51"/>
      <c r="AW111" s="51"/>
      <c r="AX111" s="51"/>
      <c r="AY111" s="51"/>
      <c r="AZ111" s="51"/>
      <c r="BA111" s="51"/>
      <c r="BB111" s="51"/>
      <c r="BC111" s="51"/>
      <c r="BD111" s="51"/>
      <c r="BE111" s="51"/>
      <c r="BF111" s="51"/>
      <c r="BG111" s="51"/>
      <c r="BH111" s="51"/>
      <c r="BI111" s="51"/>
      <c r="BJ111" s="51"/>
      <c r="BK111" s="51"/>
      <c r="BL111" s="51"/>
      <c r="BM111" s="51"/>
      <c r="BN111" s="51"/>
    </row>
    <row r="112" spans="1:66">
      <c r="A112" s="51"/>
      <c r="B112" s="51"/>
      <c r="C112" s="51"/>
      <c r="D112" s="51"/>
      <c r="E112" s="51"/>
      <c r="F112" s="51"/>
      <c r="G112" s="72"/>
      <c r="H112" s="51"/>
      <c r="I112" s="51"/>
      <c r="J112" s="72"/>
      <c r="K112" s="51"/>
      <c r="L112" s="51"/>
      <c r="M112" s="217"/>
      <c r="N112" s="65"/>
      <c r="O112" s="51"/>
      <c r="P112" s="63"/>
      <c r="Q112" s="211"/>
      <c r="R112" s="212"/>
      <c r="S112" s="51"/>
      <c r="T112" s="51"/>
      <c r="U112" s="72"/>
      <c r="V112" s="51"/>
      <c r="W112" s="63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51"/>
      <c r="AL112" s="51"/>
      <c r="AM112" s="51"/>
      <c r="AN112" s="51"/>
      <c r="AO112" s="51"/>
      <c r="AP112" s="51"/>
      <c r="AQ112" s="51"/>
      <c r="AR112" s="51"/>
      <c r="AS112" s="51"/>
      <c r="AT112" s="51"/>
      <c r="AU112" s="51"/>
      <c r="AV112" s="51"/>
      <c r="AW112" s="51"/>
      <c r="AX112" s="51"/>
      <c r="AY112" s="51"/>
      <c r="AZ112" s="51"/>
      <c r="BA112" s="51"/>
      <c r="BB112" s="51"/>
      <c r="BC112" s="51"/>
      <c r="BD112" s="51"/>
      <c r="BE112" s="51"/>
      <c r="BF112" s="51"/>
      <c r="BG112" s="51"/>
      <c r="BH112" s="51"/>
      <c r="BI112" s="51"/>
      <c r="BJ112" s="51"/>
      <c r="BK112" s="51"/>
      <c r="BL112" s="51"/>
      <c r="BM112" s="51"/>
      <c r="BN112" s="51"/>
    </row>
    <row r="113" spans="1:66">
      <c r="A113" s="51"/>
      <c r="B113" s="51"/>
      <c r="C113" s="51"/>
      <c r="D113" s="51"/>
      <c r="E113" s="51"/>
      <c r="F113" s="51"/>
      <c r="G113" s="72"/>
      <c r="H113" s="51"/>
      <c r="I113" s="51"/>
      <c r="J113" s="72"/>
      <c r="K113" s="51"/>
      <c r="L113" s="51"/>
      <c r="M113" s="217"/>
      <c r="N113" s="65"/>
      <c r="O113" s="51"/>
      <c r="P113" s="63"/>
      <c r="Q113" s="211"/>
      <c r="R113" s="212"/>
      <c r="S113" s="51"/>
      <c r="T113" s="51"/>
      <c r="U113" s="72"/>
      <c r="V113" s="51"/>
      <c r="W113" s="63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  <c r="AP113" s="51"/>
      <c r="AQ113" s="51"/>
      <c r="AR113" s="51"/>
      <c r="AS113" s="51"/>
      <c r="AT113" s="51"/>
      <c r="AU113" s="51"/>
      <c r="AV113" s="51"/>
      <c r="AW113" s="51"/>
      <c r="AX113" s="51"/>
      <c r="AY113" s="51"/>
      <c r="AZ113" s="51"/>
      <c r="BA113" s="51"/>
      <c r="BB113" s="51"/>
      <c r="BC113" s="51"/>
      <c r="BD113" s="51"/>
      <c r="BE113" s="51"/>
      <c r="BF113" s="51"/>
      <c r="BG113" s="51"/>
      <c r="BH113" s="51"/>
      <c r="BI113" s="51"/>
      <c r="BJ113" s="51"/>
      <c r="BK113" s="51"/>
      <c r="BL113" s="51"/>
      <c r="BM113" s="51"/>
      <c r="BN113" s="51"/>
    </row>
    <row r="114" spans="1:66">
      <c r="A114" s="51"/>
      <c r="B114" s="51"/>
      <c r="C114" s="51"/>
      <c r="D114" s="51"/>
      <c r="E114" s="51"/>
      <c r="F114" s="51"/>
      <c r="G114" s="72"/>
      <c r="H114" s="51"/>
      <c r="I114" s="51"/>
      <c r="J114" s="72"/>
      <c r="K114" s="51"/>
      <c r="L114" s="51"/>
      <c r="M114" s="217"/>
      <c r="N114" s="65"/>
      <c r="O114" s="51"/>
      <c r="P114" s="63"/>
      <c r="Q114" s="211"/>
      <c r="R114" s="212"/>
      <c r="S114" s="51"/>
      <c r="T114" s="51"/>
      <c r="U114" s="72"/>
      <c r="V114" s="51"/>
      <c r="W114" s="63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  <c r="AN114" s="51"/>
      <c r="AO114" s="51"/>
      <c r="AP114" s="51"/>
      <c r="AQ114" s="51"/>
      <c r="AR114" s="51"/>
      <c r="AS114" s="51"/>
      <c r="AT114" s="51"/>
      <c r="AU114" s="51"/>
      <c r="AV114" s="51"/>
      <c r="AW114" s="51"/>
      <c r="AX114" s="51"/>
      <c r="AY114" s="51"/>
      <c r="AZ114" s="51"/>
      <c r="BA114" s="51"/>
      <c r="BB114" s="51"/>
      <c r="BC114" s="51"/>
      <c r="BD114" s="51"/>
      <c r="BE114" s="51"/>
      <c r="BF114" s="51"/>
      <c r="BG114" s="51"/>
      <c r="BH114" s="51"/>
      <c r="BI114" s="51"/>
      <c r="BJ114" s="51"/>
      <c r="BK114" s="51"/>
      <c r="BL114" s="51"/>
      <c r="BM114" s="51"/>
      <c r="BN114" s="51"/>
    </row>
    <row r="115" spans="1:66">
      <c r="A115" s="51"/>
      <c r="B115" s="51"/>
      <c r="C115" s="51"/>
      <c r="D115" s="51"/>
      <c r="E115" s="51"/>
      <c r="F115" s="51"/>
      <c r="G115" s="72"/>
      <c r="H115" s="51"/>
      <c r="I115" s="51"/>
      <c r="J115" s="72"/>
      <c r="K115" s="51"/>
      <c r="L115" s="51"/>
      <c r="M115" s="217"/>
      <c r="N115" s="65"/>
      <c r="O115" s="51"/>
      <c r="P115" s="63"/>
      <c r="Q115" s="211"/>
      <c r="R115" s="212"/>
      <c r="S115" s="51"/>
      <c r="T115" s="51"/>
      <c r="U115" s="72"/>
      <c r="V115" s="51"/>
      <c r="W115" s="63"/>
      <c r="X115" s="51"/>
      <c r="Y115" s="51"/>
      <c r="Z115" s="51"/>
      <c r="AA115" s="51"/>
      <c r="AB115" s="51"/>
      <c r="AC115" s="51"/>
      <c r="AD115" s="51"/>
      <c r="AE115" s="51"/>
      <c r="AF115" s="51"/>
      <c r="AG115" s="51"/>
      <c r="AH115" s="51"/>
      <c r="AI115" s="51"/>
      <c r="AJ115" s="51"/>
      <c r="AK115" s="51"/>
      <c r="AL115" s="51"/>
      <c r="AM115" s="51"/>
      <c r="AN115" s="51"/>
      <c r="AO115" s="51"/>
      <c r="AP115" s="51"/>
      <c r="AQ115" s="51"/>
      <c r="AR115" s="51"/>
      <c r="AS115" s="51"/>
      <c r="AT115" s="51"/>
      <c r="AU115" s="51"/>
      <c r="AV115" s="51"/>
      <c r="AW115" s="51"/>
      <c r="AX115" s="51"/>
      <c r="AY115" s="51"/>
      <c r="AZ115" s="51"/>
      <c r="BA115" s="51"/>
      <c r="BB115" s="51"/>
      <c r="BC115" s="51"/>
      <c r="BD115" s="51"/>
      <c r="BE115" s="51"/>
      <c r="BF115" s="51"/>
      <c r="BG115" s="51"/>
      <c r="BH115" s="51"/>
      <c r="BI115" s="51"/>
      <c r="BJ115" s="51"/>
      <c r="BK115" s="51"/>
      <c r="BL115" s="51"/>
      <c r="BM115" s="51"/>
      <c r="BN115" s="51"/>
    </row>
    <row r="116" spans="1:66">
      <c r="A116" s="51"/>
      <c r="B116" s="51"/>
      <c r="C116" s="51"/>
      <c r="D116" s="51"/>
      <c r="E116" s="51"/>
      <c r="F116" s="51"/>
      <c r="G116" s="72"/>
      <c r="H116" s="51"/>
      <c r="I116" s="51"/>
      <c r="J116" s="72"/>
      <c r="K116" s="51"/>
      <c r="L116" s="51"/>
      <c r="M116" s="217"/>
      <c r="N116" s="65"/>
      <c r="O116" s="51"/>
      <c r="P116" s="63"/>
      <c r="Q116" s="211"/>
      <c r="R116" s="212"/>
      <c r="S116" s="51"/>
      <c r="T116" s="51"/>
      <c r="U116" s="72"/>
      <c r="V116" s="51"/>
      <c r="W116" s="63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  <c r="AJ116" s="51"/>
      <c r="AK116" s="51"/>
      <c r="AL116" s="51"/>
      <c r="AM116" s="51"/>
      <c r="AN116" s="51"/>
      <c r="AO116" s="51"/>
      <c r="AP116" s="51"/>
      <c r="AQ116" s="51"/>
      <c r="AR116" s="51"/>
      <c r="AS116" s="51"/>
      <c r="AT116" s="51"/>
      <c r="AU116" s="51"/>
      <c r="AV116" s="51"/>
      <c r="AW116" s="51"/>
      <c r="AX116" s="51"/>
      <c r="AY116" s="51"/>
      <c r="AZ116" s="51"/>
      <c r="BA116" s="51"/>
      <c r="BB116" s="51"/>
      <c r="BC116" s="51"/>
      <c r="BD116" s="51"/>
      <c r="BE116" s="51"/>
      <c r="BF116" s="51"/>
      <c r="BG116" s="51"/>
      <c r="BH116" s="51"/>
      <c r="BI116" s="51"/>
      <c r="BJ116" s="51"/>
      <c r="BK116" s="51"/>
      <c r="BL116" s="51"/>
      <c r="BM116" s="51"/>
      <c r="BN116" s="51"/>
    </row>
    <row r="117" spans="1:66">
      <c r="A117" s="51"/>
      <c r="B117" s="51"/>
      <c r="C117" s="51"/>
      <c r="D117" s="51"/>
      <c r="E117" s="51"/>
      <c r="F117" s="51"/>
      <c r="G117" s="72"/>
      <c r="H117" s="51"/>
      <c r="I117" s="51"/>
      <c r="J117" s="72"/>
      <c r="K117" s="51"/>
      <c r="L117" s="51"/>
      <c r="M117" s="217"/>
      <c r="N117" s="65"/>
      <c r="O117" s="51"/>
      <c r="P117" s="63"/>
      <c r="Q117" s="211"/>
      <c r="R117" s="212"/>
      <c r="S117" s="51"/>
      <c r="T117" s="51"/>
      <c r="U117" s="72"/>
      <c r="V117" s="51"/>
      <c r="W117" s="63"/>
      <c r="X117" s="51"/>
      <c r="Y117" s="51"/>
      <c r="Z117" s="51"/>
      <c r="AA117" s="51"/>
      <c r="AB117" s="51"/>
      <c r="AC117" s="51"/>
      <c r="AD117" s="51"/>
      <c r="AE117" s="51"/>
      <c r="AF117" s="51"/>
      <c r="AG117" s="51"/>
      <c r="AH117" s="51"/>
      <c r="AI117" s="51"/>
      <c r="AJ117" s="51"/>
      <c r="AK117" s="51"/>
      <c r="AL117" s="51"/>
      <c r="AM117" s="51"/>
      <c r="AN117" s="51"/>
      <c r="AO117" s="51"/>
      <c r="AP117" s="51"/>
      <c r="AQ117" s="51"/>
      <c r="AR117" s="51"/>
      <c r="AS117" s="51"/>
      <c r="AT117" s="51"/>
      <c r="AU117" s="51"/>
      <c r="AV117" s="51"/>
      <c r="AW117" s="51"/>
      <c r="AX117" s="51"/>
      <c r="AY117" s="51"/>
      <c r="AZ117" s="51"/>
      <c r="BA117" s="51"/>
      <c r="BB117" s="51"/>
      <c r="BC117" s="51"/>
      <c r="BD117" s="51"/>
      <c r="BE117" s="51"/>
      <c r="BF117" s="51"/>
      <c r="BG117" s="51"/>
      <c r="BH117" s="51"/>
      <c r="BI117" s="51"/>
      <c r="BJ117" s="51"/>
      <c r="BK117" s="51"/>
      <c r="BL117" s="51"/>
      <c r="BM117" s="51"/>
      <c r="BN117" s="51"/>
    </row>
    <row r="118" spans="1:66">
      <c r="A118" s="51"/>
      <c r="B118" s="51"/>
      <c r="C118" s="51"/>
      <c r="D118" s="51"/>
      <c r="E118" s="51"/>
      <c r="F118" s="51"/>
      <c r="G118" s="72"/>
      <c r="H118" s="51"/>
      <c r="I118" s="51"/>
      <c r="J118" s="72"/>
      <c r="K118" s="51"/>
      <c r="L118" s="51"/>
      <c r="M118" s="217"/>
      <c r="N118" s="65"/>
      <c r="O118" s="51"/>
      <c r="P118" s="63"/>
      <c r="Q118" s="211"/>
      <c r="R118" s="212"/>
      <c r="S118" s="51"/>
      <c r="T118" s="51"/>
      <c r="U118" s="72"/>
      <c r="V118" s="51"/>
      <c r="W118" s="63"/>
      <c r="X118" s="51"/>
      <c r="Y118" s="51"/>
      <c r="Z118" s="51"/>
      <c r="AA118" s="51"/>
      <c r="AB118" s="51"/>
      <c r="AC118" s="51"/>
      <c r="AD118" s="51"/>
      <c r="AE118" s="51"/>
      <c r="AF118" s="51"/>
      <c r="AG118" s="51"/>
      <c r="AH118" s="51"/>
      <c r="AI118" s="51"/>
      <c r="AJ118" s="51"/>
      <c r="AK118" s="51"/>
      <c r="AL118" s="51"/>
      <c r="AM118" s="51"/>
      <c r="AN118" s="51"/>
      <c r="AO118" s="51"/>
      <c r="AP118" s="51"/>
      <c r="AQ118" s="51"/>
      <c r="AR118" s="51"/>
      <c r="AS118" s="51"/>
      <c r="AT118" s="51"/>
      <c r="AU118" s="51"/>
      <c r="AV118" s="51"/>
      <c r="AW118" s="51"/>
      <c r="AX118" s="51"/>
      <c r="AY118" s="51"/>
      <c r="AZ118" s="51"/>
      <c r="BA118" s="51"/>
      <c r="BB118" s="51"/>
      <c r="BC118" s="51"/>
      <c r="BD118" s="51"/>
      <c r="BE118" s="51"/>
      <c r="BF118" s="51"/>
      <c r="BG118" s="51"/>
      <c r="BH118" s="51"/>
      <c r="BI118" s="51"/>
      <c r="BJ118" s="51"/>
      <c r="BK118" s="51"/>
      <c r="BL118" s="51"/>
      <c r="BM118" s="51"/>
      <c r="BN118" s="51"/>
    </row>
    <row r="119" spans="1:66">
      <c r="A119" s="51"/>
      <c r="B119" s="51"/>
      <c r="C119" s="51"/>
      <c r="D119" s="51"/>
      <c r="E119" s="51"/>
      <c r="F119" s="51"/>
      <c r="G119" s="72"/>
      <c r="H119" s="51"/>
      <c r="I119" s="51"/>
      <c r="J119" s="72"/>
      <c r="K119" s="51"/>
      <c r="L119" s="51"/>
      <c r="M119" s="217"/>
      <c r="N119" s="65"/>
      <c r="O119" s="51"/>
      <c r="P119" s="63"/>
      <c r="Q119" s="211"/>
      <c r="R119" s="212"/>
      <c r="S119" s="51"/>
      <c r="T119" s="51"/>
      <c r="U119" s="72"/>
      <c r="V119" s="51"/>
      <c r="W119" s="63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51"/>
      <c r="AJ119" s="51"/>
      <c r="AK119" s="51"/>
      <c r="AL119" s="51"/>
      <c r="AM119" s="51"/>
      <c r="AN119" s="51"/>
      <c r="AO119" s="51"/>
      <c r="AP119" s="51"/>
      <c r="AQ119" s="51"/>
      <c r="AR119" s="51"/>
      <c r="AS119" s="51"/>
      <c r="AT119" s="51"/>
      <c r="AU119" s="51"/>
      <c r="AV119" s="51"/>
      <c r="AW119" s="51"/>
      <c r="AX119" s="51"/>
      <c r="AY119" s="51"/>
      <c r="AZ119" s="51"/>
      <c r="BA119" s="51"/>
      <c r="BB119" s="51"/>
      <c r="BC119" s="51"/>
      <c r="BD119" s="51"/>
      <c r="BE119" s="51"/>
      <c r="BF119" s="51"/>
      <c r="BG119" s="51"/>
      <c r="BH119" s="51"/>
      <c r="BI119" s="51"/>
      <c r="BJ119" s="51"/>
      <c r="BK119" s="51"/>
      <c r="BL119" s="51"/>
      <c r="BM119" s="51"/>
      <c r="BN119" s="51"/>
    </row>
    <row r="120" spans="1:66">
      <c r="A120" s="51"/>
      <c r="B120" s="51"/>
      <c r="C120" s="51"/>
      <c r="D120" s="51"/>
      <c r="E120" s="51"/>
      <c r="F120" s="51"/>
      <c r="G120" s="72"/>
      <c r="H120" s="51"/>
      <c r="I120" s="51"/>
      <c r="J120" s="72"/>
      <c r="K120" s="51"/>
      <c r="L120" s="51"/>
      <c r="M120" s="217"/>
      <c r="N120" s="65"/>
      <c r="O120" s="51"/>
      <c r="P120" s="63"/>
      <c r="Q120" s="211"/>
      <c r="R120" s="212"/>
      <c r="S120" s="51"/>
      <c r="T120" s="51"/>
      <c r="U120" s="72"/>
      <c r="V120" s="51"/>
      <c r="W120" s="63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  <c r="AJ120" s="51"/>
      <c r="AK120" s="51"/>
      <c r="AL120" s="51"/>
      <c r="AM120" s="51"/>
      <c r="AN120" s="51"/>
      <c r="AO120" s="51"/>
      <c r="AP120" s="51"/>
      <c r="AQ120" s="51"/>
      <c r="AR120" s="51"/>
      <c r="AS120" s="51"/>
      <c r="AT120" s="51"/>
      <c r="AU120" s="51"/>
      <c r="AV120" s="51"/>
      <c r="AW120" s="51"/>
      <c r="AX120" s="51"/>
      <c r="AY120" s="51"/>
      <c r="AZ120" s="51"/>
      <c r="BA120" s="51"/>
      <c r="BB120" s="51"/>
      <c r="BC120" s="51"/>
      <c r="BD120" s="51"/>
      <c r="BE120" s="51"/>
      <c r="BF120" s="51"/>
      <c r="BG120" s="51"/>
      <c r="BH120" s="51"/>
      <c r="BI120" s="51"/>
      <c r="BJ120" s="51"/>
      <c r="BK120" s="51"/>
      <c r="BL120" s="51"/>
      <c r="BM120" s="51"/>
      <c r="BN120" s="51"/>
    </row>
    <row r="121" spans="1:66">
      <c r="A121" s="51"/>
      <c r="B121" s="51"/>
      <c r="C121" s="51"/>
      <c r="D121" s="51"/>
      <c r="E121" s="51"/>
      <c r="F121" s="51"/>
      <c r="G121" s="72"/>
      <c r="H121" s="51"/>
      <c r="I121" s="51"/>
      <c r="J121" s="72"/>
      <c r="K121" s="51"/>
      <c r="L121" s="51"/>
      <c r="M121" s="217"/>
      <c r="N121" s="65"/>
      <c r="O121" s="51"/>
      <c r="P121" s="63"/>
      <c r="Q121" s="211"/>
      <c r="R121" s="212"/>
      <c r="S121" s="51"/>
      <c r="T121" s="51"/>
      <c r="U121" s="72"/>
      <c r="V121" s="51"/>
      <c r="W121" s="63"/>
      <c r="X121" s="51"/>
      <c r="Y121" s="51"/>
      <c r="Z121" s="51"/>
      <c r="AA121" s="51"/>
      <c r="AB121" s="51"/>
      <c r="AC121" s="51"/>
      <c r="AD121" s="51"/>
      <c r="AE121" s="51"/>
      <c r="AF121" s="51"/>
      <c r="AG121" s="51"/>
      <c r="AH121" s="51"/>
      <c r="AI121" s="51"/>
      <c r="AJ121" s="51"/>
      <c r="AK121" s="51"/>
      <c r="AL121" s="51"/>
      <c r="AM121" s="51"/>
      <c r="AN121" s="51"/>
      <c r="AO121" s="51"/>
      <c r="AP121" s="51"/>
      <c r="AQ121" s="51"/>
      <c r="AR121" s="51"/>
      <c r="AS121" s="51"/>
      <c r="AT121" s="51"/>
      <c r="AU121" s="51"/>
      <c r="AV121" s="51"/>
      <c r="AW121" s="51"/>
      <c r="AX121" s="51"/>
      <c r="AY121" s="51"/>
      <c r="AZ121" s="51"/>
      <c r="BA121" s="51"/>
      <c r="BB121" s="51"/>
      <c r="BC121" s="51"/>
      <c r="BD121" s="51"/>
      <c r="BE121" s="51"/>
      <c r="BF121" s="51"/>
      <c r="BG121" s="51"/>
      <c r="BH121" s="51"/>
      <c r="BI121" s="51"/>
      <c r="BJ121" s="51"/>
      <c r="BK121" s="51"/>
      <c r="BL121" s="51"/>
      <c r="BM121" s="51"/>
      <c r="BN121" s="51"/>
    </row>
    <row r="122" spans="1:66">
      <c r="A122" s="51"/>
      <c r="B122" s="51"/>
      <c r="C122" s="51"/>
      <c r="D122" s="51"/>
      <c r="E122" s="51"/>
      <c r="F122" s="51"/>
      <c r="G122" s="72"/>
      <c r="H122" s="51"/>
      <c r="I122" s="51"/>
      <c r="J122" s="72"/>
      <c r="K122" s="51"/>
      <c r="L122" s="51"/>
      <c r="M122" s="217"/>
      <c r="N122" s="65"/>
      <c r="O122" s="51"/>
      <c r="P122" s="63"/>
      <c r="Q122" s="211"/>
      <c r="R122" s="212"/>
      <c r="S122" s="51"/>
      <c r="T122" s="51"/>
      <c r="U122" s="72"/>
      <c r="V122" s="51"/>
      <c r="W122" s="63"/>
      <c r="X122" s="51"/>
      <c r="Y122" s="51"/>
      <c r="Z122" s="51"/>
      <c r="AA122" s="51"/>
      <c r="AB122" s="51"/>
      <c r="AC122" s="51"/>
      <c r="AD122" s="51"/>
      <c r="AE122" s="51"/>
      <c r="AF122" s="51"/>
      <c r="AG122" s="51"/>
      <c r="AH122" s="51"/>
      <c r="AI122" s="51"/>
      <c r="AJ122" s="51"/>
      <c r="AK122" s="51"/>
      <c r="AL122" s="51"/>
      <c r="AM122" s="51"/>
      <c r="AN122" s="51"/>
      <c r="AO122" s="51"/>
      <c r="AP122" s="51"/>
      <c r="AQ122" s="51"/>
      <c r="AR122" s="51"/>
      <c r="AS122" s="51"/>
      <c r="AT122" s="51"/>
      <c r="AU122" s="51"/>
      <c r="AV122" s="51"/>
      <c r="AW122" s="51"/>
      <c r="AX122" s="51"/>
      <c r="AY122" s="51"/>
      <c r="AZ122" s="51"/>
      <c r="BA122" s="51"/>
      <c r="BB122" s="51"/>
      <c r="BC122" s="51"/>
      <c r="BD122" s="51"/>
      <c r="BE122" s="51"/>
      <c r="BF122" s="51"/>
      <c r="BG122" s="51"/>
      <c r="BH122" s="51"/>
      <c r="BI122" s="51"/>
      <c r="BJ122" s="51"/>
      <c r="BK122" s="51"/>
      <c r="BL122" s="51"/>
      <c r="BM122" s="51"/>
      <c r="BN122" s="51"/>
    </row>
    <row r="123" spans="1:66">
      <c r="A123" s="51"/>
      <c r="B123" s="51"/>
      <c r="C123" s="51"/>
      <c r="D123" s="51"/>
      <c r="E123" s="51"/>
      <c r="F123" s="51"/>
      <c r="G123" s="72"/>
      <c r="H123" s="51"/>
      <c r="I123" s="51"/>
      <c r="J123" s="72"/>
      <c r="K123" s="51"/>
      <c r="L123" s="51"/>
      <c r="M123" s="217"/>
      <c r="N123" s="65"/>
      <c r="O123" s="51"/>
      <c r="P123" s="63"/>
      <c r="Q123" s="211"/>
      <c r="R123" s="212"/>
      <c r="S123" s="51"/>
      <c r="T123" s="51"/>
      <c r="U123" s="72"/>
      <c r="V123" s="51"/>
      <c r="W123" s="63"/>
      <c r="X123" s="51"/>
      <c r="Y123" s="51"/>
      <c r="Z123" s="51"/>
      <c r="AA123" s="51"/>
      <c r="AB123" s="51"/>
      <c r="AC123" s="51"/>
      <c r="AD123" s="51"/>
      <c r="AE123" s="51"/>
      <c r="AF123" s="51"/>
      <c r="AG123" s="51"/>
      <c r="AH123" s="51"/>
      <c r="AI123" s="51"/>
      <c r="AJ123" s="51"/>
      <c r="AK123" s="51"/>
      <c r="AL123" s="51"/>
      <c r="AM123" s="51"/>
      <c r="AN123" s="51"/>
      <c r="AO123" s="51"/>
      <c r="AP123" s="51"/>
      <c r="AQ123" s="51"/>
      <c r="AR123" s="51"/>
      <c r="AS123" s="51"/>
      <c r="AT123" s="51"/>
      <c r="AU123" s="51"/>
      <c r="AV123" s="51"/>
      <c r="AW123" s="51"/>
      <c r="AX123" s="51"/>
      <c r="AY123" s="51"/>
      <c r="AZ123" s="51"/>
      <c r="BA123" s="51"/>
      <c r="BB123" s="51"/>
      <c r="BC123" s="51"/>
      <c r="BD123" s="51"/>
      <c r="BE123" s="51"/>
      <c r="BF123" s="51"/>
      <c r="BG123" s="51"/>
      <c r="BH123" s="51"/>
      <c r="BI123" s="51"/>
      <c r="BJ123" s="51"/>
      <c r="BK123" s="51"/>
      <c r="BL123" s="51"/>
      <c r="BM123" s="51"/>
      <c r="BN123" s="51"/>
    </row>
    <row r="124" spans="1:66">
      <c r="A124" s="51"/>
      <c r="B124" s="51"/>
      <c r="C124" s="51"/>
      <c r="D124" s="51"/>
      <c r="E124" s="51"/>
      <c r="F124" s="51"/>
      <c r="G124" s="72"/>
      <c r="H124" s="51"/>
      <c r="I124" s="51"/>
      <c r="J124" s="72"/>
      <c r="K124" s="51"/>
      <c r="L124" s="51"/>
      <c r="M124" s="217"/>
      <c r="N124" s="65"/>
      <c r="O124" s="51"/>
      <c r="P124" s="63"/>
      <c r="Q124" s="211"/>
      <c r="R124" s="212"/>
      <c r="S124" s="51"/>
      <c r="T124" s="51"/>
      <c r="U124" s="72"/>
      <c r="V124" s="51"/>
      <c r="W124" s="63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51"/>
      <c r="AJ124" s="51"/>
      <c r="AK124" s="51"/>
      <c r="AL124" s="51"/>
      <c r="AM124" s="51"/>
      <c r="AN124" s="51"/>
      <c r="AO124" s="51"/>
      <c r="AP124" s="51"/>
      <c r="AQ124" s="51"/>
      <c r="AR124" s="51"/>
      <c r="AS124" s="51"/>
      <c r="AT124" s="51"/>
      <c r="AU124" s="51"/>
      <c r="AV124" s="51"/>
      <c r="AW124" s="51"/>
      <c r="AX124" s="51"/>
      <c r="AY124" s="51"/>
      <c r="AZ124" s="51"/>
      <c r="BA124" s="51"/>
      <c r="BB124" s="51"/>
      <c r="BC124" s="51"/>
      <c r="BD124" s="51"/>
      <c r="BE124" s="51"/>
      <c r="BF124" s="51"/>
      <c r="BG124" s="51"/>
      <c r="BH124" s="51"/>
      <c r="BI124" s="51"/>
      <c r="BJ124" s="51"/>
      <c r="BK124" s="51"/>
      <c r="BL124" s="51"/>
      <c r="BM124" s="51"/>
      <c r="BN124" s="51"/>
    </row>
    <row r="125" spans="1:66">
      <c r="A125" s="51"/>
      <c r="B125" s="51"/>
      <c r="C125" s="51"/>
      <c r="D125" s="51"/>
      <c r="E125" s="51"/>
      <c r="F125" s="51"/>
      <c r="G125" s="72"/>
      <c r="H125" s="51"/>
      <c r="I125" s="51"/>
      <c r="J125" s="72"/>
      <c r="K125" s="51"/>
      <c r="L125" s="51"/>
      <c r="M125" s="217"/>
      <c r="N125" s="65"/>
      <c r="O125" s="51"/>
      <c r="P125" s="63"/>
      <c r="Q125" s="211"/>
      <c r="R125" s="212"/>
      <c r="S125" s="51"/>
      <c r="T125" s="51"/>
      <c r="U125" s="72"/>
      <c r="V125" s="51"/>
      <c r="W125" s="63"/>
      <c r="X125" s="51"/>
      <c r="Y125" s="51"/>
      <c r="Z125" s="51"/>
      <c r="AA125" s="51"/>
      <c r="AB125" s="51"/>
      <c r="AC125" s="51"/>
      <c r="AD125" s="51"/>
      <c r="AE125" s="51"/>
      <c r="AF125" s="51"/>
      <c r="AG125" s="51"/>
      <c r="AH125" s="51"/>
      <c r="AI125" s="51"/>
      <c r="AJ125" s="51"/>
      <c r="AK125" s="51"/>
      <c r="AL125" s="51"/>
      <c r="AM125" s="51"/>
      <c r="AN125" s="51"/>
      <c r="AO125" s="51"/>
      <c r="AP125" s="51"/>
      <c r="AQ125" s="51"/>
      <c r="AR125" s="51"/>
      <c r="AS125" s="51"/>
      <c r="AT125" s="51"/>
      <c r="AU125" s="51"/>
      <c r="AV125" s="51"/>
      <c r="AW125" s="51"/>
      <c r="AX125" s="51"/>
      <c r="AY125" s="51"/>
      <c r="AZ125" s="51"/>
      <c r="BA125" s="51"/>
      <c r="BB125" s="51"/>
      <c r="BC125" s="51"/>
      <c r="BD125" s="51"/>
      <c r="BE125" s="51"/>
      <c r="BF125" s="51"/>
      <c r="BG125" s="51"/>
      <c r="BH125" s="51"/>
      <c r="BI125" s="51"/>
      <c r="BJ125" s="51"/>
      <c r="BK125" s="51"/>
      <c r="BL125" s="51"/>
      <c r="BM125" s="51"/>
      <c r="BN125" s="51"/>
    </row>
    <row r="126" spans="1:66">
      <c r="A126" s="51"/>
      <c r="B126" s="51"/>
      <c r="C126" s="51"/>
      <c r="D126" s="51"/>
      <c r="E126" s="51"/>
      <c r="F126" s="51"/>
      <c r="G126" s="72"/>
      <c r="H126" s="51"/>
      <c r="I126" s="51"/>
      <c r="J126" s="72"/>
      <c r="K126" s="51"/>
      <c r="L126" s="51"/>
      <c r="M126" s="217"/>
      <c r="N126" s="65"/>
      <c r="O126" s="51"/>
      <c r="P126" s="63"/>
      <c r="Q126" s="211"/>
      <c r="R126" s="212"/>
      <c r="S126" s="51"/>
      <c r="T126" s="51"/>
      <c r="U126" s="72"/>
      <c r="V126" s="51"/>
      <c r="W126" s="63"/>
      <c r="X126" s="51"/>
      <c r="Y126" s="51"/>
      <c r="Z126" s="51"/>
      <c r="AA126" s="51"/>
      <c r="AB126" s="51"/>
      <c r="AC126" s="51"/>
      <c r="AD126" s="51"/>
      <c r="AE126" s="51"/>
      <c r="AF126" s="51"/>
      <c r="AG126" s="51"/>
      <c r="AH126" s="51"/>
      <c r="AI126" s="51"/>
      <c r="AJ126" s="51"/>
      <c r="AK126" s="51"/>
      <c r="AL126" s="51"/>
      <c r="AM126" s="51"/>
      <c r="AN126" s="51"/>
      <c r="AO126" s="51"/>
      <c r="AP126" s="51"/>
      <c r="AQ126" s="51"/>
      <c r="AR126" s="51"/>
      <c r="AS126" s="51"/>
      <c r="AT126" s="51"/>
      <c r="AU126" s="51"/>
      <c r="AV126" s="51"/>
      <c r="AW126" s="51"/>
      <c r="AX126" s="51"/>
      <c r="AY126" s="51"/>
      <c r="AZ126" s="51"/>
      <c r="BA126" s="51"/>
      <c r="BB126" s="51"/>
      <c r="BC126" s="51"/>
      <c r="BD126" s="51"/>
      <c r="BE126" s="51"/>
      <c r="BF126" s="51"/>
      <c r="BG126" s="51"/>
      <c r="BH126" s="51"/>
      <c r="BI126" s="51"/>
      <c r="BJ126" s="51"/>
      <c r="BK126" s="51"/>
      <c r="BL126" s="51"/>
      <c r="BM126" s="51"/>
      <c r="BN126" s="51"/>
    </row>
    <row r="127" spans="1:66">
      <c r="A127" s="51"/>
      <c r="B127" s="51"/>
      <c r="C127" s="51"/>
      <c r="D127" s="51"/>
      <c r="E127" s="51"/>
      <c r="F127" s="51"/>
      <c r="G127" s="72"/>
      <c r="H127" s="51"/>
      <c r="I127" s="51"/>
      <c r="J127" s="72"/>
      <c r="K127" s="51"/>
      <c r="L127" s="51"/>
      <c r="M127" s="217"/>
      <c r="N127" s="65"/>
      <c r="O127" s="51"/>
      <c r="P127" s="63"/>
      <c r="Q127" s="211"/>
      <c r="R127" s="212"/>
      <c r="S127" s="51"/>
      <c r="T127" s="51"/>
      <c r="U127" s="72"/>
      <c r="V127" s="51"/>
      <c r="W127" s="63"/>
      <c r="X127" s="51"/>
      <c r="Y127" s="51"/>
      <c r="Z127" s="51"/>
      <c r="AA127" s="51"/>
      <c r="AB127" s="51"/>
      <c r="AC127" s="51"/>
      <c r="AD127" s="51"/>
      <c r="AE127" s="51"/>
      <c r="AF127" s="51"/>
      <c r="AG127" s="51"/>
      <c r="AH127" s="51"/>
      <c r="AI127" s="51"/>
      <c r="AJ127" s="51"/>
      <c r="AK127" s="51"/>
      <c r="AL127" s="51"/>
      <c r="AM127" s="51"/>
      <c r="AN127" s="51"/>
      <c r="AO127" s="51"/>
      <c r="AP127" s="51"/>
      <c r="AQ127" s="51"/>
      <c r="AR127" s="51"/>
      <c r="AS127" s="51"/>
      <c r="AT127" s="51"/>
      <c r="AU127" s="51"/>
      <c r="AV127" s="51"/>
      <c r="AW127" s="51"/>
      <c r="AX127" s="51"/>
      <c r="AY127" s="51"/>
      <c r="AZ127" s="51"/>
      <c r="BA127" s="51"/>
      <c r="BB127" s="51"/>
      <c r="BC127" s="51"/>
      <c r="BD127" s="51"/>
      <c r="BE127" s="51"/>
      <c r="BF127" s="51"/>
      <c r="BG127" s="51"/>
      <c r="BH127" s="51"/>
      <c r="BI127" s="51"/>
      <c r="BJ127" s="51"/>
      <c r="BK127" s="51"/>
      <c r="BL127" s="51"/>
      <c r="BM127" s="51"/>
      <c r="BN127" s="51"/>
    </row>
    <row r="128" spans="1:66">
      <c r="A128" s="51"/>
      <c r="B128" s="51"/>
      <c r="C128" s="51"/>
      <c r="D128" s="51"/>
      <c r="E128" s="51"/>
      <c r="F128" s="51"/>
      <c r="G128" s="72"/>
      <c r="H128" s="51"/>
      <c r="I128" s="51"/>
      <c r="J128" s="72"/>
      <c r="K128" s="51"/>
      <c r="L128" s="51"/>
      <c r="M128" s="217"/>
      <c r="N128" s="65"/>
      <c r="O128" s="51"/>
      <c r="P128" s="63"/>
      <c r="Q128" s="211"/>
      <c r="R128" s="212"/>
      <c r="S128" s="51"/>
      <c r="T128" s="51"/>
      <c r="U128" s="72"/>
      <c r="V128" s="51"/>
      <c r="W128" s="63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  <c r="AH128" s="51"/>
      <c r="AI128" s="51"/>
      <c r="AJ128" s="51"/>
      <c r="AK128" s="51"/>
      <c r="AL128" s="51"/>
      <c r="AM128" s="51"/>
      <c r="AN128" s="51"/>
      <c r="AO128" s="51"/>
      <c r="AP128" s="51"/>
      <c r="AQ128" s="51"/>
      <c r="AR128" s="51"/>
      <c r="AS128" s="51"/>
      <c r="AT128" s="51"/>
      <c r="AU128" s="51"/>
      <c r="AV128" s="51"/>
      <c r="AW128" s="51"/>
      <c r="AX128" s="51"/>
      <c r="AY128" s="51"/>
      <c r="AZ128" s="51"/>
      <c r="BA128" s="51"/>
      <c r="BB128" s="51"/>
      <c r="BC128" s="51"/>
      <c r="BD128" s="51"/>
      <c r="BE128" s="51"/>
      <c r="BF128" s="51"/>
      <c r="BG128" s="51"/>
      <c r="BH128" s="51"/>
      <c r="BI128" s="51"/>
      <c r="BJ128" s="51"/>
      <c r="BK128" s="51"/>
      <c r="BL128" s="51"/>
      <c r="BM128" s="51"/>
      <c r="BN128" s="51"/>
    </row>
    <row r="129" spans="1:66">
      <c r="A129" s="51"/>
      <c r="B129" s="51"/>
      <c r="C129" s="51"/>
      <c r="D129" s="51"/>
      <c r="E129" s="51"/>
      <c r="F129" s="51"/>
      <c r="G129" s="72"/>
      <c r="H129" s="51"/>
      <c r="I129" s="51"/>
      <c r="J129" s="72"/>
      <c r="K129" s="51"/>
      <c r="L129" s="51"/>
      <c r="M129" s="217"/>
      <c r="N129" s="65"/>
      <c r="O129" s="51"/>
      <c r="P129" s="63"/>
      <c r="Q129" s="211"/>
      <c r="R129" s="212"/>
      <c r="S129" s="51"/>
      <c r="T129" s="51"/>
      <c r="U129" s="72"/>
      <c r="V129" s="51"/>
      <c r="W129" s="63"/>
      <c r="X129" s="51"/>
      <c r="Y129" s="51"/>
      <c r="Z129" s="51"/>
      <c r="AA129" s="51"/>
      <c r="AB129" s="51"/>
      <c r="AC129" s="51"/>
      <c r="AD129" s="51"/>
      <c r="AE129" s="51"/>
      <c r="AF129" s="51"/>
      <c r="AG129" s="51"/>
      <c r="AH129" s="51"/>
      <c r="AI129" s="51"/>
      <c r="AJ129" s="51"/>
      <c r="AK129" s="51"/>
      <c r="AL129" s="51"/>
      <c r="AM129" s="51"/>
      <c r="AN129" s="51"/>
      <c r="AO129" s="51"/>
      <c r="AP129" s="51"/>
      <c r="AQ129" s="51"/>
      <c r="AR129" s="51"/>
      <c r="AS129" s="51"/>
      <c r="AT129" s="51"/>
      <c r="AU129" s="51"/>
      <c r="AV129" s="51"/>
      <c r="AW129" s="51"/>
      <c r="AX129" s="51"/>
      <c r="AY129" s="51"/>
      <c r="AZ129" s="51"/>
      <c r="BA129" s="51"/>
      <c r="BB129" s="51"/>
      <c r="BC129" s="51"/>
      <c r="BD129" s="51"/>
      <c r="BE129" s="51"/>
      <c r="BF129" s="51"/>
      <c r="BG129" s="51"/>
      <c r="BH129" s="51"/>
      <c r="BI129" s="51"/>
      <c r="BJ129" s="51"/>
      <c r="BK129" s="51"/>
      <c r="BL129" s="51"/>
      <c r="BM129" s="51"/>
      <c r="BN129" s="51"/>
    </row>
    <row r="130" spans="1:66">
      <c r="A130" s="51"/>
      <c r="B130" s="51"/>
      <c r="C130" s="51"/>
      <c r="D130" s="51"/>
      <c r="E130" s="51"/>
      <c r="F130" s="51"/>
      <c r="G130" s="72"/>
      <c r="H130" s="51"/>
      <c r="I130" s="51"/>
      <c r="J130" s="72"/>
      <c r="K130" s="51"/>
      <c r="L130" s="51"/>
      <c r="M130" s="217"/>
      <c r="N130" s="65"/>
      <c r="O130" s="51"/>
      <c r="P130" s="63"/>
      <c r="Q130" s="211"/>
      <c r="R130" s="212"/>
      <c r="S130" s="51"/>
      <c r="T130" s="51"/>
      <c r="U130" s="72"/>
      <c r="V130" s="51"/>
      <c r="W130" s="63"/>
      <c r="X130" s="51"/>
      <c r="Y130" s="51"/>
      <c r="Z130" s="51"/>
      <c r="AA130" s="51"/>
      <c r="AB130" s="51"/>
      <c r="AC130" s="51"/>
      <c r="AD130" s="51"/>
      <c r="AE130" s="51"/>
      <c r="AF130" s="51"/>
      <c r="AG130" s="51"/>
      <c r="AH130" s="51"/>
      <c r="AI130" s="51"/>
      <c r="AJ130" s="51"/>
      <c r="AK130" s="51"/>
      <c r="AL130" s="51"/>
      <c r="AM130" s="51"/>
      <c r="AN130" s="51"/>
      <c r="AO130" s="51"/>
      <c r="AP130" s="51"/>
      <c r="AQ130" s="51"/>
      <c r="AR130" s="51"/>
      <c r="AS130" s="51"/>
      <c r="AT130" s="51"/>
      <c r="AU130" s="51"/>
      <c r="AV130" s="51"/>
      <c r="AW130" s="51"/>
      <c r="AX130" s="51"/>
      <c r="AY130" s="51"/>
      <c r="AZ130" s="51"/>
      <c r="BA130" s="51"/>
      <c r="BB130" s="51"/>
      <c r="BC130" s="51"/>
      <c r="BD130" s="51"/>
      <c r="BE130" s="51"/>
      <c r="BF130" s="51"/>
      <c r="BG130" s="51"/>
      <c r="BH130" s="51"/>
      <c r="BI130" s="51"/>
      <c r="BJ130" s="51"/>
      <c r="BK130" s="51"/>
      <c r="BL130" s="51"/>
      <c r="BM130" s="51"/>
      <c r="BN130" s="51"/>
    </row>
    <row r="131" spans="1:66">
      <c r="A131" s="51"/>
      <c r="B131" s="51"/>
      <c r="C131" s="51"/>
      <c r="D131" s="51"/>
      <c r="E131" s="51"/>
      <c r="F131" s="51"/>
      <c r="G131" s="72"/>
      <c r="H131" s="51"/>
      <c r="I131" s="51"/>
      <c r="J131" s="72"/>
      <c r="K131" s="51"/>
      <c r="L131" s="51"/>
      <c r="M131" s="217"/>
      <c r="N131" s="65"/>
      <c r="O131" s="51"/>
      <c r="P131" s="63"/>
      <c r="Q131" s="211"/>
      <c r="R131" s="212"/>
      <c r="S131" s="51"/>
      <c r="T131" s="51"/>
      <c r="U131" s="72"/>
      <c r="V131" s="51"/>
      <c r="W131" s="63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51"/>
      <c r="AL131" s="51"/>
      <c r="AM131" s="51"/>
      <c r="AN131" s="51"/>
      <c r="AO131" s="51"/>
      <c r="AP131" s="51"/>
      <c r="AQ131" s="51"/>
      <c r="AR131" s="51"/>
      <c r="AS131" s="51"/>
      <c r="AT131" s="51"/>
      <c r="AU131" s="51"/>
      <c r="AV131" s="51"/>
      <c r="AW131" s="51"/>
      <c r="AX131" s="51"/>
      <c r="AY131" s="51"/>
      <c r="AZ131" s="51"/>
      <c r="BA131" s="51"/>
      <c r="BB131" s="51"/>
      <c r="BC131" s="51"/>
      <c r="BD131" s="51"/>
      <c r="BE131" s="51"/>
      <c r="BF131" s="51"/>
      <c r="BG131" s="51"/>
      <c r="BH131" s="51"/>
      <c r="BI131" s="51"/>
      <c r="BJ131" s="51"/>
      <c r="BK131" s="51"/>
      <c r="BL131" s="51"/>
      <c r="BM131" s="51"/>
      <c r="BN131" s="51"/>
    </row>
    <row r="132" spans="1:66">
      <c r="A132" s="51"/>
      <c r="B132" s="51"/>
      <c r="C132" s="51"/>
      <c r="D132" s="51"/>
      <c r="E132" s="51"/>
      <c r="F132" s="51"/>
      <c r="G132" s="72"/>
      <c r="H132" s="51"/>
      <c r="I132" s="51"/>
      <c r="J132" s="72"/>
      <c r="K132" s="51"/>
      <c r="L132" s="51"/>
      <c r="M132" s="217"/>
      <c r="N132" s="65"/>
      <c r="O132" s="51"/>
      <c r="P132" s="63"/>
      <c r="Q132" s="211"/>
      <c r="R132" s="212"/>
      <c r="S132" s="51"/>
      <c r="T132" s="51"/>
      <c r="U132" s="72"/>
      <c r="V132" s="51"/>
      <c r="W132" s="63"/>
      <c r="X132" s="51"/>
      <c r="Y132" s="51"/>
      <c r="Z132" s="51"/>
      <c r="AA132" s="51"/>
      <c r="AB132" s="51"/>
      <c r="AC132" s="51"/>
      <c r="AD132" s="51"/>
      <c r="AE132" s="51"/>
      <c r="AF132" s="51"/>
      <c r="AG132" s="51"/>
      <c r="AH132" s="51"/>
      <c r="AI132" s="51"/>
      <c r="AJ132" s="51"/>
      <c r="AK132" s="51"/>
      <c r="AL132" s="51"/>
      <c r="AM132" s="51"/>
      <c r="AN132" s="51"/>
      <c r="AO132" s="51"/>
      <c r="AP132" s="51"/>
      <c r="AQ132" s="51"/>
      <c r="AR132" s="51"/>
      <c r="AS132" s="51"/>
      <c r="AT132" s="51"/>
      <c r="AU132" s="51"/>
      <c r="AV132" s="51"/>
      <c r="AW132" s="51"/>
      <c r="AX132" s="51"/>
      <c r="AY132" s="51"/>
      <c r="AZ132" s="51"/>
      <c r="BA132" s="51"/>
      <c r="BB132" s="51"/>
      <c r="BC132" s="51"/>
      <c r="BD132" s="51"/>
      <c r="BE132" s="51"/>
      <c r="BF132" s="51"/>
      <c r="BG132" s="51"/>
      <c r="BH132" s="51"/>
      <c r="BI132" s="51"/>
      <c r="BJ132" s="51"/>
      <c r="BK132" s="51"/>
      <c r="BL132" s="51"/>
      <c r="BM132" s="51"/>
      <c r="BN132" s="51"/>
    </row>
    <row r="133" spans="1:66">
      <c r="A133" s="51"/>
      <c r="B133" s="51"/>
      <c r="C133" s="51"/>
      <c r="D133" s="51"/>
      <c r="E133" s="51"/>
      <c r="F133" s="51"/>
      <c r="G133" s="72"/>
      <c r="H133" s="51"/>
      <c r="I133" s="51"/>
      <c r="J133" s="72"/>
      <c r="K133" s="51"/>
      <c r="L133" s="51"/>
      <c r="M133" s="217"/>
      <c r="N133" s="65"/>
      <c r="O133" s="51"/>
      <c r="P133" s="63"/>
      <c r="Q133" s="211"/>
      <c r="R133" s="212"/>
      <c r="S133" s="51"/>
      <c r="T133" s="51"/>
      <c r="U133" s="72"/>
      <c r="V133" s="51"/>
      <c r="W133" s="63"/>
      <c r="X133" s="51"/>
      <c r="Y133" s="51"/>
      <c r="Z133" s="51"/>
      <c r="AA133" s="51"/>
      <c r="AB133" s="51"/>
      <c r="AC133" s="51"/>
      <c r="AD133" s="51"/>
      <c r="AE133" s="51"/>
      <c r="AF133" s="51"/>
      <c r="AG133" s="51"/>
      <c r="AH133" s="51"/>
      <c r="AI133" s="51"/>
      <c r="AJ133" s="51"/>
      <c r="AK133" s="51"/>
      <c r="AL133" s="51"/>
      <c r="AM133" s="51"/>
      <c r="AN133" s="51"/>
      <c r="AO133" s="51"/>
      <c r="AP133" s="51"/>
      <c r="AQ133" s="51"/>
      <c r="AR133" s="51"/>
      <c r="AS133" s="51"/>
      <c r="AT133" s="51"/>
      <c r="AU133" s="51"/>
      <c r="AV133" s="51"/>
      <c r="AW133" s="51"/>
      <c r="AX133" s="51"/>
      <c r="AY133" s="51"/>
      <c r="AZ133" s="51"/>
      <c r="BA133" s="51"/>
      <c r="BB133" s="51"/>
      <c r="BC133" s="51"/>
      <c r="BD133" s="51"/>
      <c r="BE133" s="51"/>
      <c r="BF133" s="51"/>
      <c r="BG133" s="51"/>
      <c r="BH133" s="51"/>
      <c r="BI133" s="51"/>
      <c r="BJ133" s="51"/>
      <c r="BK133" s="51"/>
      <c r="BL133" s="51"/>
      <c r="BM133" s="51"/>
      <c r="BN133" s="51"/>
    </row>
    <row r="134" spans="1:66">
      <c r="A134" s="51"/>
      <c r="B134" s="51"/>
      <c r="C134" s="51"/>
      <c r="D134" s="51"/>
      <c r="E134" s="51"/>
      <c r="F134" s="51"/>
      <c r="G134" s="72"/>
      <c r="H134" s="51"/>
      <c r="I134" s="51"/>
      <c r="J134" s="72"/>
      <c r="K134" s="51"/>
      <c r="L134" s="51"/>
      <c r="M134" s="217"/>
      <c r="N134" s="65"/>
      <c r="O134" s="51"/>
      <c r="P134" s="63"/>
      <c r="Q134" s="211"/>
      <c r="R134" s="212"/>
      <c r="S134" s="51"/>
      <c r="T134" s="51"/>
      <c r="U134" s="72"/>
      <c r="V134" s="51"/>
      <c r="W134" s="63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51"/>
      <c r="AJ134" s="51"/>
      <c r="AK134" s="51"/>
      <c r="AL134" s="51"/>
      <c r="AM134" s="51"/>
      <c r="AN134" s="51"/>
      <c r="AO134" s="51"/>
      <c r="AP134" s="51"/>
      <c r="AQ134" s="51"/>
      <c r="AR134" s="51"/>
      <c r="AS134" s="51"/>
      <c r="AT134" s="51"/>
      <c r="AU134" s="51"/>
      <c r="AV134" s="51"/>
      <c r="AW134" s="51"/>
      <c r="AX134" s="51"/>
      <c r="AY134" s="51"/>
      <c r="AZ134" s="51"/>
      <c r="BA134" s="51"/>
      <c r="BB134" s="51"/>
      <c r="BC134" s="51"/>
      <c r="BD134" s="51"/>
      <c r="BE134" s="51"/>
      <c r="BF134" s="51"/>
      <c r="BG134" s="51"/>
      <c r="BH134" s="51"/>
      <c r="BI134" s="51"/>
      <c r="BJ134" s="51"/>
      <c r="BK134" s="51"/>
      <c r="BL134" s="51"/>
      <c r="BM134" s="51"/>
      <c r="BN134" s="51"/>
    </row>
    <row r="135" spans="1:66">
      <c r="A135" s="51"/>
      <c r="B135" s="51"/>
      <c r="C135" s="51"/>
      <c r="D135" s="51"/>
      <c r="E135" s="51"/>
      <c r="F135" s="51"/>
      <c r="G135" s="72"/>
      <c r="H135" s="51"/>
      <c r="I135" s="51"/>
      <c r="J135" s="72"/>
      <c r="K135" s="51"/>
      <c r="L135" s="51"/>
      <c r="M135" s="217"/>
      <c r="N135" s="65"/>
      <c r="O135" s="51"/>
      <c r="P135" s="63"/>
      <c r="Q135" s="211"/>
      <c r="R135" s="212"/>
      <c r="S135" s="51"/>
      <c r="T135" s="51"/>
      <c r="U135" s="72"/>
      <c r="V135" s="51"/>
      <c r="W135" s="63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51"/>
      <c r="AJ135" s="51"/>
      <c r="AK135" s="51"/>
      <c r="AL135" s="51"/>
      <c r="AM135" s="51"/>
      <c r="AN135" s="51"/>
      <c r="AO135" s="51"/>
      <c r="AP135" s="51"/>
      <c r="AQ135" s="51"/>
      <c r="AR135" s="51"/>
      <c r="AS135" s="51"/>
      <c r="AT135" s="51"/>
      <c r="AU135" s="51"/>
      <c r="AV135" s="51"/>
      <c r="AW135" s="51"/>
      <c r="AX135" s="51"/>
      <c r="AY135" s="51"/>
      <c r="AZ135" s="51"/>
      <c r="BA135" s="51"/>
      <c r="BB135" s="51"/>
      <c r="BC135" s="51"/>
      <c r="BD135" s="51"/>
      <c r="BE135" s="51"/>
      <c r="BF135" s="51"/>
      <c r="BG135" s="51"/>
      <c r="BH135" s="51"/>
      <c r="BI135" s="51"/>
      <c r="BJ135" s="51"/>
      <c r="BK135" s="51"/>
      <c r="BL135" s="51"/>
      <c r="BM135" s="51"/>
      <c r="BN135" s="51"/>
    </row>
    <row r="136" spans="1:66">
      <c r="A136" s="51"/>
      <c r="B136" s="51"/>
      <c r="C136" s="51"/>
      <c r="D136" s="51"/>
      <c r="E136" s="51"/>
      <c r="F136" s="51"/>
      <c r="G136" s="72"/>
      <c r="H136" s="51"/>
      <c r="I136" s="51"/>
      <c r="J136" s="72"/>
      <c r="K136" s="51"/>
      <c r="L136" s="51"/>
      <c r="M136" s="217"/>
      <c r="N136" s="65"/>
      <c r="O136" s="51"/>
      <c r="P136" s="63"/>
      <c r="Q136" s="211"/>
      <c r="R136" s="212"/>
      <c r="S136" s="51"/>
      <c r="T136" s="51"/>
      <c r="U136" s="72"/>
      <c r="V136" s="51"/>
      <c r="W136" s="63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51"/>
      <c r="AJ136" s="51"/>
      <c r="AK136" s="51"/>
      <c r="AL136" s="51"/>
      <c r="AM136" s="51"/>
      <c r="AN136" s="51"/>
      <c r="AO136" s="51"/>
      <c r="AP136" s="51"/>
      <c r="AQ136" s="51"/>
      <c r="AR136" s="51"/>
      <c r="AS136" s="51"/>
      <c r="AT136" s="51"/>
      <c r="AU136" s="51"/>
      <c r="AV136" s="51"/>
      <c r="AW136" s="51"/>
      <c r="AX136" s="51"/>
      <c r="AY136" s="51"/>
      <c r="AZ136" s="51"/>
      <c r="BA136" s="51"/>
      <c r="BB136" s="51"/>
      <c r="BC136" s="51"/>
      <c r="BD136" s="51"/>
      <c r="BE136" s="51"/>
      <c r="BF136" s="51"/>
      <c r="BG136" s="51"/>
      <c r="BH136" s="51"/>
      <c r="BI136" s="51"/>
      <c r="BJ136" s="51"/>
      <c r="BK136" s="51"/>
      <c r="BL136" s="51"/>
      <c r="BM136" s="51"/>
      <c r="BN136" s="51"/>
    </row>
    <row r="137" spans="1:66">
      <c r="A137" s="51"/>
      <c r="B137" s="51"/>
      <c r="C137" s="51"/>
      <c r="D137" s="51"/>
      <c r="E137" s="51"/>
      <c r="F137" s="51"/>
      <c r="G137" s="72"/>
      <c r="H137" s="51"/>
      <c r="I137" s="51"/>
      <c r="J137" s="72"/>
      <c r="K137" s="51"/>
      <c r="L137" s="51"/>
      <c r="M137" s="217"/>
      <c r="N137" s="65"/>
      <c r="O137" s="51"/>
      <c r="P137" s="63"/>
      <c r="Q137" s="211"/>
      <c r="R137" s="212"/>
      <c r="S137" s="51"/>
      <c r="T137" s="51"/>
      <c r="U137" s="72"/>
      <c r="V137" s="51"/>
      <c r="W137" s="63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  <c r="AJ137" s="51"/>
      <c r="AK137" s="51"/>
      <c r="AL137" s="51"/>
      <c r="AM137" s="51"/>
      <c r="AN137" s="51"/>
      <c r="AO137" s="51"/>
      <c r="AP137" s="51"/>
      <c r="AQ137" s="51"/>
      <c r="AR137" s="51"/>
      <c r="AS137" s="51"/>
      <c r="AT137" s="51"/>
      <c r="AU137" s="51"/>
      <c r="AV137" s="51"/>
      <c r="AW137" s="51"/>
      <c r="AX137" s="51"/>
      <c r="AY137" s="51"/>
      <c r="AZ137" s="51"/>
      <c r="BA137" s="51"/>
      <c r="BB137" s="51"/>
      <c r="BC137" s="51"/>
      <c r="BD137" s="51"/>
      <c r="BE137" s="51"/>
      <c r="BF137" s="51"/>
      <c r="BG137" s="51"/>
      <c r="BH137" s="51"/>
      <c r="BI137" s="51"/>
      <c r="BJ137" s="51"/>
      <c r="BK137" s="51"/>
      <c r="BL137" s="51"/>
      <c r="BM137" s="51"/>
      <c r="BN137" s="51"/>
    </row>
    <row r="138" spans="1:66">
      <c r="A138" s="51"/>
      <c r="B138" s="51"/>
      <c r="C138" s="51"/>
      <c r="D138" s="51"/>
      <c r="E138" s="51"/>
      <c r="F138" s="51"/>
      <c r="G138" s="72"/>
      <c r="H138" s="51"/>
      <c r="I138" s="51"/>
      <c r="J138" s="72"/>
      <c r="K138" s="51"/>
      <c r="L138" s="51"/>
      <c r="M138" s="217"/>
      <c r="N138" s="65"/>
      <c r="O138" s="51"/>
      <c r="P138" s="63"/>
      <c r="Q138" s="211"/>
      <c r="R138" s="212"/>
      <c r="S138" s="51"/>
      <c r="T138" s="51"/>
      <c r="U138" s="72"/>
      <c r="V138" s="51"/>
      <c r="W138" s="63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51"/>
      <c r="AJ138" s="51"/>
      <c r="AK138" s="51"/>
      <c r="AL138" s="51"/>
      <c r="AM138" s="51"/>
      <c r="AN138" s="51"/>
      <c r="AO138" s="51"/>
      <c r="AP138" s="51"/>
      <c r="AQ138" s="51"/>
      <c r="AR138" s="51"/>
      <c r="AS138" s="51"/>
      <c r="AT138" s="51"/>
      <c r="AU138" s="51"/>
      <c r="AV138" s="51"/>
      <c r="AW138" s="51"/>
      <c r="AX138" s="51"/>
      <c r="AY138" s="51"/>
      <c r="AZ138" s="51"/>
      <c r="BA138" s="51"/>
      <c r="BB138" s="51"/>
      <c r="BC138" s="51"/>
      <c r="BD138" s="51"/>
      <c r="BE138" s="51"/>
      <c r="BF138" s="51"/>
      <c r="BG138" s="51"/>
      <c r="BH138" s="51"/>
      <c r="BI138" s="51"/>
      <c r="BJ138" s="51"/>
      <c r="BK138" s="51"/>
      <c r="BL138" s="51"/>
      <c r="BM138" s="51"/>
      <c r="BN138" s="51"/>
    </row>
    <row r="139" spans="1:66">
      <c r="A139" s="51"/>
      <c r="B139" s="51"/>
      <c r="C139" s="51"/>
      <c r="D139" s="51"/>
      <c r="E139" s="51"/>
      <c r="F139" s="51"/>
      <c r="G139" s="72"/>
      <c r="H139" s="51"/>
      <c r="I139" s="51"/>
      <c r="J139" s="72"/>
      <c r="K139" s="51"/>
      <c r="L139" s="51"/>
      <c r="M139" s="217"/>
      <c r="N139" s="65"/>
      <c r="O139" s="51"/>
      <c r="P139" s="63"/>
      <c r="Q139" s="211"/>
      <c r="R139" s="212"/>
      <c r="S139" s="51"/>
      <c r="T139" s="51"/>
      <c r="U139" s="72"/>
      <c r="V139" s="51"/>
      <c r="W139" s="63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  <c r="AJ139" s="51"/>
      <c r="AK139" s="51"/>
      <c r="AL139" s="51"/>
      <c r="AM139" s="51"/>
      <c r="AN139" s="51"/>
      <c r="AO139" s="51"/>
      <c r="AP139" s="51"/>
      <c r="AQ139" s="51"/>
      <c r="AR139" s="51"/>
      <c r="AS139" s="51"/>
      <c r="AT139" s="51"/>
      <c r="AU139" s="51"/>
      <c r="AV139" s="51"/>
      <c r="AW139" s="51"/>
      <c r="AX139" s="51"/>
      <c r="AY139" s="51"/>
      <c r="AZ139" s="51"/>
      <c r="BA139" s="51"/>
      <c r="BB139" s="51"/>
      <c r="BC139" s="51"/>
      <c r="BD139" s="51"/>
      <c r="BE139" s="51"/>
      <c r="BF139" s="51"/>
      <c r="BG139" s="51"/>
      <c r="BH139" s="51"/>
      <c r="BI139" s="51"/>
      <c r="BJ139" s="51"/>
      <c r="BK139" s="51"/>
      <c r="BL139" s="51"/>
      <c r="BM139" s="51"/>
      <c r="BN139" s="51"/>
    </row>
    <row r="140" spans="1:66">
      <c r="A140" s="51"/>
      <c r="B140" s="51"/>
      <c r="C140" s="51"/>
      <c r="D140" s="51"/>
      <c r="E140" s="51"/>
      <c r="F140" s="51"/>
      <c r="G140" s="72"/>
      <c r="H140" s="51"/>
      <c r="I140" s="51"/>
      <c r="J140" s="72"/>
      <c r="K140" s="51"/>
      <c r="L140" s="51"/>
      <c r="M140" s="217"/>
      <c r="N140" s="65"/>
      <c r="O140" s="51"/>
      <c r="P140" s="63"/>
      <c r="Q140" s="211"/>
      <c r="R140" s="212"/>
      <c r="S140" s="51"/>
      <c r="T140" s="51"/>
      <c r="U140" s="72"/>
      <c r="V140" s="51"/>
      <c r="W140" s="63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51"/>
      <c r="AJ140" s="51"/>
      <c r="AK140" s="51"/>
      <c r="AL140" s="51"/>
      <c r="AM140" s="51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1"/>
      <c r="BA140" s="51"/>
      <c r="BB140" s="51"/>
      <c r="BC140" s="51"/>
      <c r="BD140" s="51"/>
      <c r="BE140" s="51"/>
      <c r="BF140" s="51"/>
      <c r="BG140" s="51"/>
      <c r="BH140" s="51"/>
      <c r="BI140" s="51"/>
      <c r="BJ140" s="51"/>
      <c r="BK140" s="51"/>
      <c r="BL140" s="51"/>
      <c r="BM140" s="51"/>
      <c r="BN140" s="51"/>
    </row>
    <row r="141" spans="1:66">
      <c r="A141" s="51"/>
      <c r="B141" s="51"/>
      <c r="C141" s="51"/>
      <c r="D141" s="51"/>
      <c r="E141" s="51"/>
      <c r="F141" s="51"/>
      <c r="G141" s="72"/>
      <c r="H141" s="51"/>
      <c r="I141" s="51"/>
      <c r="J141" s="72"/>
      <c r="K141" s="51"/>
      <c r="L141" s="51"/>
      <c r="M141" s="217"/>
      <c r="N141" s="65"/>
      <c r="O141" s="51"/>
      <c r="P141" s="63"/>
      <c r="Q141" s="211"/>
      <c r="R141" s="212"/>
      <c r="S141" s="51"/>
      <c r="T141" s="51"/>
      <c r="U141" s="72"/>
      <c r="V141" s="51"/>
      <c r="W141" s="63"/>
      <c r="X141" s="51"/>
      <c r="Y141" s="51"/>
      <c r="Z141" s="51"/>
      <c r="AA141" s="51"/>
      <c r="AB141" s="51"/>
      <c r="AC141" s="51"/>
      <c r="AD141" s="51"/>
      <c r="AE141" s="51"/>
      <c r="AF141" s="51"/>
      <c r="AG141" s="51"/>
      <c r="AH141" s="51"/>
      <c r="AI141" s="51"/>
      <c r="AJ141" s="51"/>
      <c r="AK141" s="51"/>
      <c r="AL141" s="51"/>
      <c r="AM141" s="51"/>
      <c r="AN141" s="51"/>
      <c r="AO141" s="51"/>
      <c r="AP141" s="51"/>
      <c r="AQ141" s="51"/>
      <c r="AR141" s="51"/>
      <c r="AS141" s="51"/>
      <c r="AT141" s="51"/>
      <c r="AU141" s="51"/>
      <c r="AV141" s="51"/>
      <c r="AW141" s="51"/>
      <c r="AX141" s="51"/>
      <c r="AY141" s="51"/>
      <c r="AZ141" s="51"/>
      <c r="BA141" s="51"/>
      <c r="BB141" s="51"/>
      <c r="BC141" s="51"/>
      <c r="BD141" s="51"/>
      <c r="BE141" s="51"/>
      <c r="BF141" s="51"/>
      <c r="BG141" s="51"/>
      <c r="BH141" s="51"/>
      <c r="BI141" s="51"/>
      <c r="BJ141" s="51"/>
      <c r="BK141" s="51"/>
      <c r="BL141" s="51"/>
      <c r="BM141" s="51"/>
      <c r="BN141" s="51"/>
    </row>
    <row r="142" spans="1:66">
      <c r="A142" s="51"/>
      <c r="B142" s="51"/>
      <c r="C142" s="51"/>
      <c r="D142" s="51"/>
      <c r="E142" s="51"/>
      <c r="F142" s="51"/>
      <c r="G142" s="72"/>
      <c r="H142" s="51"/>
      <c r="I142" s="51"/>
      <c r="J142" s="72"/>
      <c r="K142" s="51"/>
      <c r="L142" s="51"/>
      <c r="M142" s="217"/>
      <c r="N142" s="65"/>
      <c r="O142" s="51"/>
      <c r="P142" s="63"/>
      <c r="Q142" s="211"/>
      <c r="R142" s="212"/>
      <c r="S142" s="51"/>
      <c r="T142" s="51"/>
      <c r="U142" s="72"/>
      <c r="V142" s="51"/>
      <c r="W142" s="63"/>
      <c r="X142" s="51"/>
      <c r="Y142" s="51"/>
      <c r="Z142" s="51"/>
      <c r="AA142" s="51"/>
      <c r="AB142" s="51"/>
      <c r="AC142" s="51"/>
      <c r="AD142" s="51"/>
      <c r="AE142" s="51"/>
      <c r="AF142" s="51"/>
      <c r="AG142" s="51"/>
      <c r="AH142" s="51"/>
      <c r="AI142" s="51"/>
      <c r="AJ142" s="51"/>
      <c r="AK142" s="51"/>
      <c r="AL142" s="51"/>
      <c r="AM142" s="51"/>
      <c r="AN142" s="51"/>
      <c r="AO142" s="51"/>
      <c r="AP142" s="51"/>
      <c r="AQ142" s="51"/>
      <c r="AR142" s="51"/>
      <c r="AS142" s="51"/>
      <c r="AT142" s="51"/>
      <c r="AU142" s="51"/>
      <c r="AV142" s="51"/>
      <c r="AW142" s="51"/>
      <c r="AX142" s="51"/>
      <c r="AY142" s="51"/>
      <c r="AZ142" s="51"/>
      <c r="BA142" s="51"/>
      <c r="BB142" s="51"/>
      <c r="BC142" s="51"/>
      <c r="BD142" s="51"/>
      <c r="BE142" s="51"/>
      <c r="BF142" s="51"/>
      <c r="BG142" s="51"/>
      <c r="BH142" s="51"/>
      <c r="BI142" s="51"/>
      <c r="BJ142" s="51"/>
      <c r="BK142" s="51"/>
      <c r="BL142" s="51"/>
      <c r="BM142" s="51"/>
      <c r="BN142" s="51"/>
    </row>
    <row r="143" spans="1:66">
      <c r="A143" s="51"/>
      <c r="B143" s="51"/>
      <c r="C143" s="51"/>
      <c r="D143" s="51"/>
      <c r="E143" s="51"/>
      <c r="F143" s="51"/>
      <c r="G143" s="72"/>
      <c r="H143" s="51"/>
      <c r="I143" s="51"/>
      <c r="J143" s="72"/>
      <c r="K143" s="51"/>
      <c r="L143" s="51"/>
      <c r="M143" s="217"/>
      <c r="N143" s="65"/>
      <c r="O143" s="51"/>
      <c r="P143" s="63"/>
      <c r="Q143" s="211"/>
      <c r="R143" s="212"/>
      <c r="S143" s="51"/>
      <c r="T143" s="51"/>
      <c r="U143" s="72"/>
      <c r="V143" s="51"/>
      <c r="W143" s="63"/>
      <c r="X143" s="51"/>
      <c r="Y143" s="51"/>
      <c r="Z143" s="51"/>
      <c r="AA143" s="51"/>
      <c r="AB143" s="51"/>
      <c r="AC143" s="51"/>
      <c r="AD143" s="51"/>
      <c r="AE143" s="51"/>
      <c r="AF143" s="51"/>
      <c r="AG143" s="51"/>
      <c r="AH143" s="51"/>
      <c r="AI143" s="51"/>
      <c r="AJ143" s="51"/>
      <c r="AK143" s="51"/>
      <c r="AL143" s="51"/>
      <c r="AM143" s="51"/>
      <c r="AN143" s="51"/>
      <c r="AO143" s="51"/>
      <c r="AP143" s="51"/>
      <c r="AQ143" s="51"/>
      <c r="AR143" s="51"/>
      <c r="AS143" s="51"/>
      <c r="AT143" s="51"/>
      <c r="AU143" s="51"/>
      <c r="AV143" s="51"/>
      <c r="AW143" s="51"/>
      <c r="AX143" s="51"/>
      <c r="AY143" s="51"/>
      <c r="AZ143" s="51"/>
      <c r="BA143" s="51"/>
      <c r="BB143" s="51"/>
      <c r="BC143" s="51"/>
      <c r="BD143" s="51"/>
      <c r="BE143" s="51"/>
      <c r="BF143" s="51"/>
      <c r="BG143" s="51"/>
      <c r="BH143" s="51"/>
      <c r="BI143" s="51"/>
      <c r="BJ143" s="51"/>
      <c r="BK143" s="51"/>
      <c r="BL143" s="51"/>
      <c r="BM143" s="51"/>
      <c r="BN143" s="51"/>
    </row>
    <row r="144" spans="1:66">
      <c r="A144" s="51"/>
      <c r="B144" s="51"/>
      <c r="C144" s="51"/>
      <c r="D144" s="51"/>
      <c r="E144" s="51"/>
      <c r="F144" s="51"/>
      <c r="G144" s="72"/>
      <c r="H144" s="51"/>
      <c r="I144" s="51"/>
      <c r="J144" s="72"/>
      <c r="K144" s="51"/>
      <c r="L144" s="51"/>
      <c r="M144" s="217"/>
      <c r="N144" s="65"/>
      <c r="O144" s="51"/>
      <c r="P144" s="63"/>
      <c r="Q144" s="211"/>
      <c r="R144" s="212"/>
      <c r="S144" s="51"/>
      <c r="T144" s="51"/>
      <c r="U144" s="72"/>
      <c r="V144" s="51"/>
      <c r="W144" s="63"/>
      <c r="X144" s="51"/>
      <c r="Y144" s="51"/>
      <c r="Z144" s="51"/>
      <c r="AA144" s="51"/>
      <c r="AB144" s="51"/>
      <c r="AC144" s="51"/>
      <c r="AD144" s="51"/>
      <c r="AE144" s="51"/>
      <c r="AF144" s="51"/>
      <c r="AG144" s="51"/>
      <c r="AH144" s="51"/>
      <c r="AI144" s="51"/>
      <c r="AJ144" s="51"/>
      <c r="AK144" s="51"/>
      <c r="AL144" s="51"/>
      <c r="AM144" s="51"/>
      <c r="AN144" s="51"/>
      <c r="AO144" s="51"/>
      <c r="AP144" s="51"/>
      <c r="AQ144" s="51"/>
      <c r="AR144" s="51"/>
      <c r="AS144" s="51"/>
      <c r="AT144" s="51"/>
      <c r="AU144" s="51"/>
      <c r="AV144" s="51"/>
      <c r="AW144" s="51"/>
      <c r="AX144" s="51"/>
      <c r="AY144" s="51"/>
      <c r="AZ144" s="51"/>
      <c r="BA144" s="51"/>
      <c r="BB144" s="51"/>
      <c r="BC144" s="51"/>
      <c r="BD144" s="51"/>
      <c r="BE144" s="51"/>
      <c r="BF144" s="51"/>
      <c r="BG144" s="51"/>
      <c r="BH144" s="51"/>
      <c r="BI144" s="51"/>
      <c r="BJ144" s="51"/>
      <c r="BK144" s="51"/>
      <c r="BL144" s="51"/>
      <c r="BM144" s="51"/>
      <c r="BN144" s="51"/>
    </row>
    <row r="145" spans="1:66">
      <c r="A145" s="51"/>
      <c r="B145" s="51"/>
      <c r="C145" s="51"/>
      <c r="D145" s="51"/>
      <c r="E145" s="51"/>
      <c r="F145" s="51"/>
      <c r="G145" s="72"/>
      <c r="H145" s="51"/>
      <c r="I145" s="51"/>
      <c r="J145" s="72"/>
      <c r="K145" s="51"/>
      <c r="L145" s="51"/>
      <c r="M145" s="217"/>
      <c r="N145" s="65"/>
      <c r="O145" s="51"/>
      <c r="P145" s="63"/>
      <c r="Q145" s="211"/>
      <c r="R145" s="212"/>
      <c r="S145" s="51"/>
      <c r="T145" s="51"/>
      <c r="U145" s="72"/>
      <c r="V145" s="51"/>
      <c r="W145" s="63"/>
      <c r="X145" s="51"/>
      <c r="Y145" s="51"/>
      <c r="Z145" s="51"/>
      <c r="AA145" s="51"/>
      <c r="AB145" s="51"/>
      <c r="AC145" s="51"/>
      <c r="AD145" s="51"/>
      <c r="AE145" s="51"/>
      <c r="AF145" s="51"/>
      <c r="AG145" s="51"/>
      <c r="AH145" s="51"/>
      <c r="AI145" s="51"/>
      <c r="AJ145" s="51"/>
      <c r="AK145" s="51"/>
      <c r="AL145" s="51"/>
      <c r="AM145" s="51"/>
      <c r="AN145" s="51"/>
      <c r="AO145" s="51"/>
      <c r="AP145" s="51"/>
      <c r="AQ145" s="51"/>
      <c r="AR145" s="51"/>
      <c r="AS145" s="51"/>
      <c r="AT145" s="51"/>
      <c r="AU145" s="51"/>
      <c r="AV145" s="51"/>
      <c r="AW145" s="51"/>
      <c r="AX145" s="51"/>
      <c r="AY145" s="51"/>
      <c r="AZ145" s="51"/>
      <c r="BA145" s="51"/>
      <c r="BB145" s="51"/>
      <c r="BC145" s="51"/>
      <c r="BD145" s="51"/>
      <c r="BE145" s="51"/>
      <c r="BF145" s="51"/>
      <c r="BG145" s="51"/>
      <c r="BH145" s="51"/>
      <c r="BI145" s="51"/>
      <c r="BJ145" s="51"/>
      <c r="BK145" s="51"/>
      <c r="BL145" s="51"/>
      <c r="BM145" s="51"/>
      <c r="BN145" s="51"/>
    </row>
    <row r="146" spans="1:66">
      <c r="A146" s="51"/>
      <c r="B146" s="51"/>
      <c r="C146" s="51"/>
      <c r="D146" s="51"/>
      <c r="E146" s="51"/>
      <c r="F146" s="51"/>
      <c r="G146" s="72"/>
      <c r="H146" s="51"/>
      <c r="I146" s="51"/>
      <c r="J146" s="72"/>
      <c r="K146" s="51"/>
      <c r="L146" s="51"/>
      <c r="M146" s="217"/>
      <c r="N146" s="65"/>
      <c r="O146" s="51"/>
      <c r="P146" s="63"/>
      <c r="Q146" s="211"/>
      <c r="R146" s="212"/>
      <c r="S146" s="51"/>
      <c r="T146" s="51"/>
      <c r="U146" s="72"/>
      <c r="V146" s="51"/>
      <c r="W146" s="63"/>
      <c r="X146" s="51"/>
      <c r="Y146" s="51"/>
      <c r="Z146" s="51"/>
      <c r="AA146" s="51"/>
      <c r="AB146" s="51"/>
      <c r="AC146" s="51"/>
      <c r="AD146" s="51"/>
      <c r="AE146" s="51"/>
      <c r="AF146" s="51"/>
      <c r="AG146" s="51"/>
      <c r="AH146" s="51"/>
      <c r="AI146" s="51"/>
      <c r="AJ146" s="51"/>
      <c r="AK146" s="51"/>
      <c r="AL146" s="51"/>
      <c r="AM146" s="51"/>
      <c r="AN146" s="51"/>
      <c r="AO146" s="51"/>
      <c r="AP146" s="51"/>
      <c r="AQ146" s="51"/>
      <c r="AR146" s="51"/>
      <c r="AS146" s="51"/>
      <c r="AT146" s="51"/>
      <c r="AU146" s="51"/>
      <c r="AV146" s="51"/>
      <c r="AW146" s="51"/>
      <c r="AX146" s="51"/>
      <c r="AY146" s="51"/>
      <c r="AZ146" s="51"/>
      <c r="BA146" s="51"/>
      <c r="BB146" s="51"/>
      <c r="BC146" s="51"/>
      <c r="BD146" s="51"/>
      <c r="BE146" s="51"/>
      <c r="BF146" s="51"/>
      <c r="BG146" s="51"/>
      <c r="BH146" s="51"/>
      <c r="BI146" s="51"/>
      <c r="BJ146" s="51"/>
      <c r="BK146" s="51"/>
      <c r="BL146" s="51"/>
      <c r="BM146" s="51"/>
      <c r="BN146" s="51"/>
    </row>
    <row r="147" spans="1:66">
      <c r="A147" s="51"/>
      <c r="B147" s="51"/>
      <c r="C147" s="51"/>
      <c r="D147" s="51"/>
      <c r="E147" s="51"/>
      <c r="F147" s="51"/>
      <c r="G147" s="72"/>
      <c r="H147" s="51"/>
      <c r="I147" s="51"/>
      <c r="J147" s="72"/>
      <c r="K147" s="51"/>
      <c r="L147" s="51"/>
      <c r="M147" s="217"/>
      <c r="N147" s="65"/>
      <c r="O147" s="51"/>
      <c r="P147" s="63"/>
      <c r="Q147" s="211"/>
      <c r="R147" s="212"/>
      <c r="S147" s="51"/>
      <c r="T147" s="51"/>
      <c r="U147" s="72"/>
      <c r="V147" s="51"/>
      <c r="W147" s="63"/>
      <c r="X147" s="51"/>
      <c r="Y147" s="51"/>
      <c r="Z147" s="51"/>
      <c r="AA147" s="51"/>
      <c r="AB147" s="51"/>
      <c r="AC147" s="51"/>
      <c r="AD147" s="51"/>
      <c r="AE147" s="51"/>
      <c r="AF147" s="51"/>
      <c r="AG147" s="51"/>
      <c r="AH147" s="51"/>
      <c r="AI147" s="51"/>
      <c r="AJ147" s="51"/>
      <c r="AK147" s="51"/>
      <c r="AL147" s="51"/>
      <c r="AM147" s="51"/>
      <c r="AN147" s="51"/>
      <c r="AO147" s="51"/>
      <c r="AP147" s="51"/>
      <c r="AQ147" s="51"/>
      <c r="AR147" s="51"/>
      <c r="AS147" s="51"/>
      <c r="AT147" s="51"/>
      <c r="AU147" s="51"/>
      <c r="AV147" s="51"/>
      <c r="AW147" s="51"/>
      <c r="AX147" s="51"/>
      <c r="AY147" s="51"/>
      <c r="AZ147" s="51"/>
      <c r="BA147" s="51"/>
      <c r="BB147" s="51"/>
      <c r="BC147" s="51"/>
      <c r="BD147" s="51"/>
      <c r="BE147" s="51"/>
      <c r="BF147" s="51"/>
      <c r="BG147" s="51"/>
      <c r="BH147" s="51"/>
      <c r="BI147" s="51"/>
      <c r="BJ147" s="51"/>
      <c r="BK147" s="51"/>
      <c r="BL147" s="51"/>
      <c r="BM147" s="51"/>
      <c r="BN147" s="51"/>
    </row>
    <row r="148" spans="1:66">
      <c r="A148" s="51"/>
      <c r="B148" s="51"/>
      <c r="C148" s="51"/>
      <c r="D148" s="51"/>
      <c r="E148" s="51"/>
      <c r="F148" s="51"/>
      <c r="G148" s="72"/>
      <c r="H148" s="51"/>
      <c r="I148" s="51"/>
      <c r="J148" s="72"/>
      <c r="K148" s="51"/>
      <c r="L148" s="51"/>
      <c r="M148" s="217"/>
      <c r="N148" s="65"/>
      <c r="O148" s="51"/>
      <c r="P148" s="63"/>
      <c r="Q148" s="211"/>
      <c r="R148" s="212"/>
      <c r="S148" s="51"/>
      <c r="T148" s="51"/>
      <c r="U148" s="72"/>
      <c r="V148" s="51"/>
      <c r="W148" s="63"/>
      <c r="X148" s="51"/>
      <c r="Y148" s="51"/>
      <c r="Z148" s="51"/>
      <c r="AA148" s="51"/>
      <c r="AB148" s="51"/>
      <c r="AC148" s="51"/>
      <c r="AD148" s="51"/>
      <c r="AE148" s="51"/>
      <c r="AF148" s="51"/>
      <c r="AG148" s="51"/>
      <c r="AH148" s="51"/>
      <c r="AI148" s="51"/>
      <c r="AJ148" s="51"/>
      <c r="AK148" s="51"/>
      <c r="AL148" s="51"/>
      <c r="AM148" s="51"/>
      <c r="AN148" s="51"/>
      <c r="AO148" s="51"/>
      <c r="AP148" s="51"/>
      <c r="AQ148" s="51"/>
      <c r="AR148" s="51"/>
      <c r="AS148" s="51"/>
      <c r="AT148" s="51"/>
      <c r="AU148" s="51"/>
      <c r="AV148" s="51"/>
      <c r="AW148" s="51"/>
      <c r="AX148" s="51"/>
      <c r="AY148" s="51"/>
      <c r="AZ148" s="51"/>
      <c r="BA148" s="51"/>
      <c r="BB148" s="51"/>
      <c r="BC148" s="51"/>
      <c r="BD148" s="51"/>
      <c r="BE148" s="51"/>
      <c r="BF148" s="51"/>
      <c r="BG148" s="51"/>
      <c r="BH148" s="51"/>
      <c r="BI148" s="51"/>
      <c r="BJ148" s="51"/>
      <c r="BK148" s="51"/>
      <c r="BL148" s="51"/>
      <c r="BM148" s="51"/>
      <c r="BN148" s="51"/>
    </row>
    <row r="149" spans="1:66">
      <c r="A149" s="51"/>
      <c r="B149" s="51"/>
      <c r="C149" s="51"/>
      <c r="D149" s="51"/>
      <c r="E149" s="51"/>
      <c r="F149" s="51"/>
      <c r="G149" s="72"/>
      <c r="H149" s="51"/>
      <c r="I149" s="51"/>
      <c r="J149" s="72"/>
      <c r="K149" s="51"/>
      <c r="L149" s="51"/>
      <c r="M149" s="217"/>
      <c r="N149" s="65"/>
      <c r="O149" s="51"/>
      <c r="P149" s="63"/>
      <c r="Q149" s="211"/>
      <c r="R149" s="212"/>
      <c r="S149" s="51"/>
      <c r="T149" s="51"/>
      <c r="U149" s="72"/>
      <c r="V149" s="51"/>
      <c r="W149" s="63"/>
      <c r="X149" s="51"/>
      <c r="Y149" s="51"/>
      <c r="Z149" s="51"/>
      <c r="AA149" s="51"/>
      <c r="AB149" s="51"/>
      <c r="AC149" s="51"/>
      <c r="AD149" s="51"/>
      <c r="AE149" s="51"/>
      <c r="AF149" s="51"/>
      <c r="AG149" s="51"/>
      <c r="AH149" s="51"/>
      <c r="AI149" s="51"/>
      <c r="AJ149" s="51"/>
      <c r="AK149" s="51"/>
      <c r="AL149" s="51"/>
      <c r="AM149" s="51"/>
      <c r="AN149" s="51"/>
      <c r="AO149" s="51"/>
      <c r="AP149" s="51"/>
      <c r="AQ149" s="51"/>
      <c r="AR149" s="51"/>
      <c r="AS149" s="51"/>
      <c r="AT149" s="51"/>
      <c r="AU149" s="51"/>
      <c r="AV149" s="51"/>
      <c r="AW149" s="51"/>
      <c r="AX149" s="51"/>
      <c r="AY149" s="51"/>
      <c r="AZ149" s="51"/>
      <c r="BA149" s="51"/>
      <c r="BB149" s="51"/>
      <c r="BC149" s="51"/>
      <c r="BD149" s="51"/>
      <c r="BE149" s="51"/>
      <c r="BF149" s="51"/>
      <c r="BG149" s="51"/>
      <c r="BH149" s="51"/>
      <c r="BI149" s="51"/>
      <c r="BJ149" s="51"/>
      <c r="BK149" s="51"/>
      <c r="BL149" s="51"/>
      <c r="BM149" s="51"/>
      <c r="BN149" s="51"/>
    </row>
    <row r="150" spans="1:66">
      <c r="A150" s="51"/>
      <c r="B150" s="51"/>
      <c r="C150" s="51"/>
      <c r="D150" s="51"/>
      <c r="E150" s="51"/>
      <c r="F150" s="51"/>
      <c r="G150" s="72"/>
      <c r="H150" s="51"/>
      <c r="I150" s="51"/>
      <c r="J150" s="72"/>
      <c r="K150" s="51"/>
      <c r="L150" s="51"/>
      <c r="M150" s="217"/>
      <c r="N150" s="65"/>
      <c r="O150" s="51"/>
      <c r="P150" s="63"/>
      <c r="Q150" s="211"/>
      <c r="R150" s="212"/>
      <c r="S150" s="51"/>
      <c r="T150" s="51"/>
      <c r="U150" s="72"/>
      <c r="V150" s="51"/>
      <c r="W150" s="63"/>
      <c r="X150" s="51"/>
      <c r="Y150" s="51"/>
      <c r="Z150" s="51"/>
      <c r="AA150" s="51"/>
      <c r="AB150" s="51"/>
      <c r="AC150" s="51"/>
      <c r="AD150" s="51"/>
      <c r="AE150" s="51"/>
      <c r="AF150" s="51"/>
      <c r="AG150" s="51"/>
      <c r="AH150" s="51"/>
      <c r="AI150" s="51"/>
      <c r="AJ150" s="51"/>
      <c r="AK150" s="51"/>
      <c r="AL150" s="51"/>
      <c r="AM150" s="51"/>
      <c r="AN150" s="51"/>
      <c r="AO150" s="51"/>
      <c r="AP150" s="51"/>
      <c r="AQ150" s="51"/>
      <c r="AR150" s="51"/>
      <c r="AS150" s="51"/>
      <c r="AT150" s="51"/>
      <c r="AU150" s="51"/>
      <c r="AV150" s="51"/>
      <c r="AW150" s="51"/>
      <c r="AX150" s="51"/>
      <c r="AY150" s="51"/>
      <c r="AZ150" s="51"/>
      <c r="BA150" s="51"/>
      <c r="BB150" s="51"/>
      <c r="BC150" s="51"/>
      <c r="BD150" s="51"/>
      <c r="BE150" s="51"/>
      <c r="BF150" s="51"/>
      <c r="BG150" s="51"/>
      <c r="BH150" s="51"/>
      <c r="BI150" s="51"/>
      <c r="BJ150" s="51"/>
      <c r="BK150" s="51"/>
      <c r="BL150" s="51"/>
      <c r="BM150" s="51"/>
      <c r="BN150" s="51"/>
    </row>
    <row r="151" spans="1:66">
      <c r="A151" s="51"/>
      <c r="B151" s="51"/>
      <c r="C151" s="51"/>
      <c r="D151" s="51"/>
      <c r="E151" s="51"/>
      <c r="F151" s="51"/>
      <c r="G151" s="72"/>
      <c r="H151" s="51"/>
      <c r="I151" s="51"/>
      <c r="J151" s="72"/>
      <c r="K151" s="51"/>
      <c r="L151" s="51"/>
      <c r="M151" s="217"/>
      <c r="N151" s="65"/>
      <c r="O151" s="51"/>
      <c r="P151" s="63"/>
      <c r="Q151" s="211"/>
      <c r="R151" s="212"/>
      <c r="S151" s="51"/>
      <c r="T151" s="51"/>
      <c r="U151" s="72"/>
      <c r="V151" s="51"/>
      <c r="W151" s="63"/>
      <c r="X151" s="51"/>
      <c r="Y151" s="51"/>
      <c r="Z151" s="51"/>
      <c r="AA151" s="51"/>
      <c r="AB151" s="51"/>
      <c r="AC151" s="51"/>
      <c r="AD151" s="51"/>
      <c r="AE151" s="51"/>
      <c r="AF151" s="51"/>
      <c r="AG151" s="51"/>
      <c r="AH151" s="51"/>
      <c r="AI151" s="51"/>
      <c r="AJ151" s="51"/>
      <c r="AK151" s="51"/>
      <c r="AL151" s="51"/>
      <c r="AM151" s="51"/>
      <c r="AN151" s="51"/>
      <c r="AO151" s="51"/>
      <c r="AP151" s="51"/>
      <c r="AQ151" s="51"/>
      <c r="AR151" s="51"/>
      <c r="AS151" s="51"/>
      <c r="AT151" s="51"/>
      <c r="AU151" s="51"/>
      <c r="AV151" s="51"/>
      <c r="AW151" s="51"/>
      <c r="AX151" s="51"/>
      <c r="AY151" s="51"/>
      <c r="AZ151" s="51"/>
      <c r="BA151" s="51"/>
      <c r="BB151" s="51"/>
      <c r="BC151" s="51"/>
      <c r="BD151" s="51"/>
      <c r="BE151" s="51"/>
      <c r="BF151" s="51"/>
      <c r="BG151" s="51"/>
      <c r="BH151" s="51"/>
      <c r="BI151" s="51"/>
      <c r="BJ151" s="51"/>
      <c r="BK151" s="51"/>
      <c r="BL151" s="51"/>
      <c r="BM151" s="51"/>
      <c r="BN151" s="51"/>
    </row>
    <row r="152" spans="1:66">
      <c r="A152" s="51"/>
      <c r="B152" s="51"/>
      <c r="C152" s="51"/>
      <c r="D152" s="51"/>
      <c r="E152" s="51"/>
      <c r="F152" s="51"/>
      <c r="G152" s="72"/>
      <c r="H152" s="51"/>
      <c r="I152" s="51"/>
      <c r="J152" s="72"/>
      <c r="K152" s="51"/>
      <c r="L152" s="51"/>
      <c r="M152" s="217"/>
      <c r="N152" s="65"/>
      <c r="O152" s="51"/>
      <c r="P152" s="63"/>
      <c r="Q152" s="211"/>
      <c r="R152" s="212"/>
      <c r="S152" s="51"/>
      <c r="T152" s="51"/>
      <c r="U152" s="72"/>
      <c r="V152" s="51"/>
      <c r="W152" s="63"/>
      <c r="X152" s="51"/>
      <c r="Y152" s="51"/>
      <c r="Z152" s="51"/>
      <c r="AA152" s="51"/>
      <c r="AB152" s="51"/>
      <c r="AC152" s="51"/>
      <c r="AD152" s="51"/>
      <c r="AE152" s="51"/>
      <c r="AF152" s="51"/>
      <c r="AG152" s="51"/>
      <c r="AH152" s="51"/>
      <c r="AI152" s="51"/>
      <c r="AJ152" s="51"/>
      <c r="AK152" s="51"/>
      <c r="AL152" s="51"/>
      <c r="AM152" s="51"/>
      <c r="AN152" s="51"/>
      <c r="AO152" s="51"/>
      <c r="AP152" s="51"/>
      <c r="AQ152" s="51"/>
      <c r="AR152" s="51"/>
      <c r="AS152" s="51"/>
      <c r="AT152" s="51"/>
      <c r="AU152" s="51"/>
      <c r="AV152" s="51"/>
      <c r="AW152" s="51"/>
      <c r="AX152" s="51"/>
      <c r="AY152" s="51"/>
      <c r="AZ152" s="51"/>
      <c r="BA152" s="51"/>
      <c r="BB152" s="51"/>
      <c r="BC152" s="51"/>
      <c r="BD152" s="51"/>
      <c r="BE152" s="51"/>
      <c r="BF152" s="51"/>
      <c r="BG152" s="51"/>
      <c r="BH152" s="51"/>
      <c r="BI152" s="51"/>
      <c r="BJ152" s="51"/>
      <c r="BK152" s="51"/>
      <c r="BL152" s="51"/>
      <c r="BM152" s="51"/>
      <c r="BN152" s="51"/>
    </row>
    <row r="153" spans="1:66">
      <c r="A153" s="51"/>
      <c r="B153" s="51"/>
      <c r="C153" s="51"/>
      <c r="D153" s="51"/>
      <c r="E153" s="51"/>
      <c r="F153" s="51"/>
      <c r="G153" s="72"/>
      <c r="H153" s="51"/>
      <c r="I153" s="51"/>
      <c r="J153" s="72"/>
      <c r="K153" s="51"/>
      <c r="L153" s="51"/>
      <c r="M153" s="217"/>
      <c r="N153" s="65"/>
      <c r="O153" s="51"/>
      <c r="P153" s="63"/>
      <c r="Q153" s="211"/>
      <c r="R153" s="212"/>
      <c r="S153" s="51"/>
      <c r="T153" s="51"/>
      <c r="U153" s="72"/>
      <c r="V153" s="51"/>
      <c r="W153" s="63"/>
      <c r="X153" s="51"/>
      <c r="Y153" s="51"/>
      <c r="Z153" s="51"/>
      <c r="AA153" s="51"/>
      <c r="AB153" s="51"/>
      <c r="AC153" s="51"/>
      <c r="AD153" s="51"/>
      <c r="AE153" s="51"/>
      <c r="AF153" s="51"/>
      <c r="AG153" s="51"/>
      <c r="AH153" s="51"/>
      <c r="AI153" s="51"/>
      <c r="AJ153" s="51"/>
      <c r="AK153" s="51"/>
      <c r="AL153" s="51"/>
      <c r="AM153" s="51"/>
      <c r="AN153" s="51"/>
      <c r="AO153" s="51"/>
      <c r="AP153" s="51"/>
      <c r="AQ153" s="51"/>
      <c r="AR153" s="51"/>
      <c r="AS153" s="51"/>
      <c r="AT153" s="51"/>
      <c r="AU153" s="51"/>
      <c r="AV153" s="51"/>
      <c r="AW153" s="51"/>
      <c r="AX153" s="51"/>
      <c r="AY153" s="51"/>
      <c r="AZ153" s="51"/>
      <c r="BA153" s="51"/>
      <c r="BB153" s="51"/>
      <c r="BC153" s="51"/>
      <c r="BD153" s="51"/>
      <c r="BE153" s="51"/>
      <c r="BF153" s="51"/>
      <c r="BG153" s="51"/>
      <c r="BH153" s="51"/>
      <c r="BI153" s="51"/>
      <c r="BJ153" s="51"/>
      <c r="BK153" s="51"/>
      <c r="BL153" s="51"/>
      <c r="BM153" s="51"/>
      <c r="BN153" s="51"/>
    </row>
    <row r="154" spans="1:66">
      <c r="A154" s="51"/>
      <c r="B154" s="51"/>
      <c r="C154" s="51"/>
      <c r="D154" s="51"/>
      <c r="E154" s="51"/>
      <c r="F154" s="51"/>
      <c r="G154" s="72"/>
      <c r="H154" s="51"/>
      <c r="I154" s="51"/>
      <c r="J154" s="72"/>
      <c r="K154" s="51"/>
      <c r="L154" s="51"/>
      <c r="M154" s="217"/>
      <c r="N154" s="65"/>
      <c r="O154" s="51"/>
      <c r="P154" s="63"/>
      <c r="Q154" s="211"/>
      <c r="R154" s="212"/>
      <c r="S154" s="51"/>
      <c r="T154" s="51"/>
      <c r="U154" s="72"/>
      <c r="V154" s="51"/>
      <c r="W154" s="63"/>
      <c r="X154" s="51"/>
      <c r="Y154" s="51"/>
      <c r="Z154" s="51"/>
      <c r="AA154" s="51"/>
      <c r="AB154" s="51"/>
      <c r="AC154" s="51"/>
      <c r="AD154" s="51"/>
      <c r="AE154" s="51"/>
      <c r="AF154" s="51"/>
      <c r="AG154" s="51"/>
      <c r="AH154" s="51"/>
      <c r="AI154" s="51"/>
      <c r="AJ154" s="51"/>
      <c r="AK154" s="51"/>
      <c r="AL154" s="51"/>
      <c r="AM154" s="51"/>
      <c r="AN154" s="51"/>
      <c r="AO154" s="51"/>
      <c r="AP154" s="51"/>
      <c r="AQ154" s="51"/>
      <c r="AR154" s="51"/>
      <c r="AS154" s="51"/>
      <c r="AT154" s="51"/>
      <c r="AU154" s="51"/>
      <c r="AV154" s="51"/>
      <c r="AW154" s="51"/>
      <c r="AX154" s="51"/>
      <c r="AY154" s="51"/>
      <c r="AZ154" s="51"/>
      <c r="BA154" s="51"/>
      <c r="BB154" s="51"/>
      <c r="BC154" s="51"/>
      <c r="BD154" s="51"/>
      <c r="BE154" s="51"/>
      <c r="BF154" s="51"/>
      <c r="BG154" s="51"/>
      <c r="BH154" s="51"/>
      <c r="BI154" s="51"/>
      <c r="BJ154" s="51"/>
      <c r="BK154" s="51"/>
      <c r="BL154" s="51"/>
      <c r="BM154" s="51"/>
      <c r="BN154" s="51"/>
    </row>
    <row r="155" spans="1:66">
      <c r="A155" s="51"/>
      <c r="B155" s="51"/>
      <c r="C155" s="51"/>
      <c r="D155" s="51"/>
      <c r="E155" s="51"/>
      <c r="F155" s="51"/>
      <c r="G155" s="72"/>
      <c r="H155" s="51"/>
      <c r="I155" s="51"/>
      <c r="J155" s="72"/>
      <c r="K155" s="51"/>
      <c r="L155" s="51"/>
      <c r="M155" s="217"/>
      <c r="N155" s="65"/>
      <c r="O155" s="51"/>
      <c r="P155" s="63"/>
      <c r="Q155" s="211"/>
      <c r="R155" s="212"/>
      <c r="S155" s="51"/>
      <c r="T155" s="51"/>
      <c r="U155" s="72"/>
      <c r="V155" s="51"/>
      <c r="W155" s="63"/>
      <c r="X155" s="51"/>
      <c r="Y155" s="51"/>
      <c r="Z155" s="51"/>
      <c r="AA155" s="51"/>
      <c r="AB155" s="51"/>
      <c r="AC155" s="51"/>
      <c r="AD155" s="51"/>
      <c r="AE155" s="51"/>
      <c r="AF155" s="51"/>
      <c r="AG155" s="51"/>
      <c r="AH155" s="51"/>
      <c r="AI155" s="51"/>
      <c r="AJ155" s="51"/>
      <c r="AK155" s="51"/>
      <c r="AL155" s="51"/>
      <c r="AM155" s="51"/>
      <c r="AN155" s="51"/>
      <c r="AO155" s="51"/>
      <c r="AP155" s="51"/>
      <c r="AQ155" s="51"/>
      <c r="AR155" s="51"/>
      <c r="AS155" s="51"/>
      <c r="AT155" s="51"/>
      <c r="AU155" s="51"/>
      <c r="AV155" s="51"/>
      <c r="AW155" s="51"/>
      <c r="AX155" s="51"/>
      <c r="AY155" s="51"/>
      <c r="AZ155" s="51"/>
      <c r="BA155" s="51"/>
      <c r="BB155" s="51"/>
      <c r="BC155" s="51"/>
      <c r="BD155" s="51"/>
      <c r="BE155" s="51"/>
      <c r="BF155" s="51"/>
      <c r="BG155" s="51"/>
      <c r="BH155" s="51"/>
      <c r="BI155" s="51"/>
      <c r="BJ155" s="51"/>
      <c r="BK155" s="51"/>
      <c r="BL155" s="51"/>
      <c r="BM155" s="51"/>
      <c r="BN155" s="51"/>
    </row>
    <row r="156" spans="1:66">
      <c r="A156" s="51"/>
      <c r="B156" s="51"/>
      <c r="C156" s="51"/>
      <c r="D156" s="51"/>
      <c r="E156" s="51"/>
      <c r="F156" s="51"/>
      <c r="G156" s="72"/>
      <c r="H156" s="51"/>
      <c r="I156" s="51"/>
      <c r="J156" s="72"/>
      <c r="K156" s="51"/>
      <c r="L156" s="51"/>
      <c r="M156" s="217"/>
      <c r="N156" s="65"/>
      <c r="O156" s="51"/>
      <c r="P156" s="63"/>
      <c r="Q156" s="211"/>
      <c r="R156" s="212"/>
      <c r="S156" s="51"/>
      <c r="T156" s="51"/>
      <c r="U156" s="72"/>
      <c r="V156" s="51"/>
      <c r="W156" s="63"/>
      <c r="X156" s="51"/>
      <c r="Y156" s="51"/>
      <c r="Z156" s="51"/>
      <c r="AA156" s="51"/>
      <c r="AB156" s="51"/>
      <c r="AC156" s="51"/>
      <c r="AD156" s="51"/>
      <c r="AE156" s="51"/>
      <c r="AF156" s="51"/>
      <c r="AG156" s="51"/>
      <c r="AH156" s="51"/>
      <c r="AI156" s="51"/>
      <c r="AJ156" s="51"/>
      <c r="AK156" s="51"/>
      <c r="AL156" s="51"/>
      <c r="AM156" s="51"/>
      <c r="AN156" s="51"/>
      <c r="AO156" s="51"/>
      <c r="AP156" s="51"/>
      <c r="AQ156" s="51"/>
      <c r="AR156" s="51"/>
      <c r="AS156" s="51"/>
      <c r="AT156" s="51"/>
      <c r="AU156" s="51"/>
      <c r="AV156" s="51"/>
      <c r="AW156" s="51"/>
      <c r="AX156" s="51"/>
      <c r="AY156" s="51"/>
      <c r="AZ156" s="51"/>
      <c r="BA156" s="51"/>
      <c r="BB156" s="51"/>
      <c r="BC156" s="51"/>
      <c r="BD156" s="51"/>
      <c r="BE156" s="51"/>
      <c r="BF156" s="51"/>
      <c r="BG156" s="51"/>
      <c r="BH156" s="51"/>
      <c r="BI156" s="51"/>
      <c r="BJ156" s="51"/>
      <c r="BK156" s="51"/>
      <c r="BL156" s="51"/>
      <c r="BM156" s="51"/>
      <c r="BN156" s="51"/>
    </row>
    <row r="157" spans="1:66">
      <c r="A157" s="51"/>
      <c r="B157" s="51"/>
      <c r="C157" s="51"/>
      <c r="D157" s="51"/>
      <c r="E157" s="51"/>
      <c r="F157" s="51"/>
      <c r="G157" s="72"/>
      <c r="H157" s="51"/>
      <c r="I157" s="51"/>
      <c r="J157" s="72"/>
      <c r="K157" s="51"/>
      <c r="L157" s="51"/>
      <c r="M157" s="217"/>
      <c r="N157" s="65"/>
      <c r="O157" s="51"/>
      <c r="P157" s="63"/>
      <c r="Q157" s="211"/>
      <c r="R157" s="212"/>
      <c r="S157" s="51"/>
      <c r="T157" s="51"/>
      <c r="U157" s="72"/>
      <c r="V157" s="51"/>
      <c r="W157" s="63"/>
      <c r="X157" s="51"/>
      <c r="Y157" s="51"/>
      <c r="Z157" s="51"/>
      <c r="AA157" s="51"/>
      <c r="AB157" s="51"/>
      <c r="AC157" s="51"/>
      <c r="AD157" s="51"/>
      <c r="AE157" s="51"/>
      <c r="AF157" s="51"/>
      <c r="AG157" s="51"/>
      <c r="AH157" s="51"/>
      <c r="AI157" s="51"/>
      <c r="AJ157" s="51"/>
      <c r="AK157" s="51"/>
      <c r="AL157" s="51"/>
      <c r="AM157" s="51"/>
      <c r="AN157" s="51"/>
      <c r="AO157" s="51"/>
      <c r="AP157" s="51"/>
      <c r="AQ157" s="51"/>
      <c r="AR157" s="51"/>
      <c r="AS157" s="51"/>
      <c r="AT157" s="51"/>
      <c r="AU157" s="51"/>
      <c r="AV157" s="51"/>
      <c r="AW157" s="51"/>
      <c r="AX157" s="51"/>
      <c r="AY157" s="51"/>
      <c r="AZ157" s="51"/>
      <c r="BA157" s="51"/>
      <c r="BB157" s="51"/>
      <c r="BC157" s="51"/>
      <c r="BD157" s="51"/>
      <c r="BE157" s="51"/>
      <c r="BF157" s="51"/>
      <c r="BG157" s="51"/>
      <c r="BH157" s="51"/>
      <c r="BI157" s="51"/>
      <c r="BJ157" s="51"/>
      <c r="BK157" s="51"/>
      <c r="BL157" s="51"/>
      <c r="BM157" s="51"/>
      <c r="BN157" s="51"/>
    </row>
    <row r="158" spans="1:66">
      <c r="A158" s="51"/>
      <c r="B158" s="51"/>
      <c r="C158" s="51"/>
      <c r="D158" s="51"/>
      <c r="E158" s="51"/>
      <c r="F158" s="51"/>
      <c r="G158" s="72"/>
      <c r="H158" s="51"/>
      <c r="I158" s="51"/>
      <c r="J158" s="72"/>
      <c r="K158" s="51"/>
      <c r="L158" s="51"/>
      <c r="M158" s="217"/>
      <c r="N158" s="65"/>
      <c r="O158" s="51"/>
      <c r="P158" s="63"/>
      <c r="Q158" s="211"/>
      <c r="R158" s="212"/>
      <c r="S158" s="51"/>
      <c r="T158" s="51"/>
      <c r="U158" s="72"/>
      <c r="V158" s="51"/>
      <c r="W158" s="63"/>
      <c r="X158" s="51"/>
      <c r="Y158" s="51"/>
      <c r="Z158" s="51"/>
      <c r="AA158" s="51"/>
      <c r="AB158" s="51"/>
      <c r="AC158" s="51"/>
      <c r="AD158" s="51"/>
      <c r="AE158" s="51"/>
      <c r="AF158" s="51"/>
      <c r="AG158" s="51"/>
      <c r="AH158" s="51"/>
      <c r="AI158" s="51"/>
      <c r="AJ158" s="51"/>
      <c r="AK158" s="51"/>
      <c r="AL158" s="51"/>
      <c r="AM158" s="51"/>
      <c r="AN158" s="51"/>
      <c r="AO158" s="51"/>
      <c r="AP158" s="51"/>
      <c r="AQ158" s="51"/>
      <c r="AR158" s="51"/>
      <c r="AS158" s="51"/>
      <c r="AT158" s="51"/>
      <c r="AU158" s="51"/>
      <c r="AV158" s="51"/>
      <c r="AW158" s="51"/>
      <c r="AX158" s="51"/>
      <c r="AY158" s="51"/>
      <c r="AZ158" s="51"/>
      <c r="BA158" s="51"/>
      <c r="BB158" s="51"/>
      <c r="BC158" s="51"/>
      <c r="BD158" s="51"/>
      <c r="BE158" s="51"/>
      <c r="BF158" s="51"/>
      <c r="BG158" s="51"/>
      <c r="BH158" s="51"/>
      <c r="BI158" s="51"/>
      <c r="BJ158" s="51"/>
      <c r="BK158" s="51"/>
      <c r="BL158" s="51"/>
      <c r="BM158" s="51"/>
      <c r="BN158" s="51"/>
    </row>
    <row r="159" spans="1:66">
      <c r="A159" s="51"/>
      <c r="B159" s="51"/>
      <c r="C159" s="51"/>
      <c r="D159" s="51"/>
      <c r="E159" s="51"/>
      <c r="F159" s="51"/>
      <c r="G159" s="72"/>
      <c r="H159" s="51"/>
      <c r="I159" s="51"/>
      <c r="J159" s="72"/>
      <c r="K159" s="51"/>
      <c r="L159" s="51"/>
      <c r="M159" s="217"/>
      <c r="N159" s="65"/>
      <c r="O159" s="51"/>
      <c r="P159" s="63"/>
      <c r="Q159" s="211"/>
      <c r="R159" s="212"/>
      <c r="S159" s="51"/>
      <c r="T159" s="51"/>
      <c r="U159" s="72"/>
      <c r="V159" s="51"/>
      <c r="W159" s="63"/>
      <c r="X159" s="51"/>
      <c r="Y159" s="51"/>
      <c r="Z159" s="51"/>
      <c r="AA159" s="51"/>
      <c r="AB159" s="51"/>
      <c r="AC159" s="51"/>
      <c r="AD159" s="51"/>
      <c r="AE159" s="51"/>
      <c r="AF159" s="51"/>
      <c r="AG159" s="51"/>
      <c r="AH159" s="51"/>
      <c r="AI159" s="51"/>
      <c r="AJ159" s="51"/>
      <c r="AK159" s="51"/>
      <c r="AL159" s="51"/>
      <c r="AM159" s="51"/>
      <c r="AN159" s="51"/>
      <c r="AO159" s="51"/>
      <c r="AP159" s="51"/>
      <c r="AQ159" s="51"/>
      <c r="AR159" s="51"/>
      <c r="AS159" s="51"/>
      <c r="AT159" s="51"/>
      <c r="AU159" s="51"/>
      <c r="AV159" s="51"/>
      <c r="AW159" s="51"/>
      <c r="AX159" s="51"/>
      <c r="AY159" s="51"/>
      <c r="AZ159" s="51"/>
      <c r="BA159" s="51"/>
      <c r="BB159" s="51"/>
      <c r="BC159" s="51"/>
      <c r="BD159" s="51"/>
      <c r="BE159" s="51"/>
      <c r="BF159" s="51"/>
      <c r="BG159" s="51"/>
      <c r="BH159" s="51"/>
      <c r="BI159" s="51"/>
      <c r="BJ159" s="51"/>
      <c r="BK159" s="51"/>
      <c r="BL159" s="51"/>
      <c r="BM159" s="51"/>
      <c r="BN159" s="51"/>
    </row>
    <row r="160" spans="1:66">
      <c r="A160" s="51"/>
      <c r="B160" s="51"/>
      <c r="C160" s="51"/>
      <c r="D160" s="51"/>
      <c r="E160" s="51"/>
      <c r="F160" s="51"/>
      <c r="G160" s="72"/>
      <c r="H160" s="51"/>
      <c r="I160" s="51"/>
      <c r="J160" s="72"/>
      <c r="K160" s="51"/>
      <c r="L160" s="51"/>
      <c r="M160" s="217"/>
      <c r="N160" s="65"/>
      <c r="O160" s="51"/>
      <c r="P160" s="63"/>
      <c r="Q160" s="211"/>
      <c r="R160" s="212"/>
      <c r="S160" s="51"/>
      <c r="T160" s="51"/>
      <c r="U160" s="72"/>
      <c r="V160" s="51"/>
      <c r="W160" s="63"/>
      <c r="X160" s="51"/>
      <c r="Y160" s="51"/>
      <c r="Z160" s="51"/>
      <c r="AA160" s="51"/>
      <c r="AB160" s="51"/>
      <c r="AC160" s="51"/>
      <c r="AD160" s="51"/>
      <c r="AE160" s="51"/>
      <c r="AF160" s="51"/>
      <c r="AG160" s="51"/>
      <c r="AH160" s="51"/>
      <c r="AI160" s="51"/>
      <c r="AJ160" s="51"/>
      <c r="AK160" s="51"/>
      <c r="AL160" s="51"/>
      <c r="AM160" s="51"/>
      <c r="AN160" s="51"/>
      <c r="AO160" s="51"/>
      <c r="AP160" s="51"/>
      <c r="AQ160" s="51"/>
      <c r="AR160" s="51"/>
      <c r="AS160" s="51"/>
      <c r="AT160" s="51"/>
      <c r="AU160" s="51"/>
      <c r="AV160" s="51"/>
      <c r="AW160" s="51"/>
      <c r="AX160" s="51"/>
      <c r="AY160" s="51"/>
      <c r="AZ160" s="51"/>
      <c r="BA160" s="51"/>
      <c r="BB160" s="51"/>
      <c r="BC160" s="51"/>
      <c r="BD160" s="51"/>
      <c r="BE160" s="51"/>
      <c r="BF160" s="51"/>
      <c r="BG160" s="51"/>
      <c r="BH160" s="51"/>
      <c r="BI160" s="51"/>
      <c r="BJ160" s="51"/>
      <c r="BK160" s="51"/>
      <c r="BL160" s="51"/>
      <c r="BM160" s="51"/>
      <c r="BN160" s="51"/>
    </row>
    <row r="161" spans="1:66">
      <c r="A161" s="51"/>
      <c r="B161" s="51"/>
      <c r="C161" s="51"/>
      <c r="D161" s="51"/>
      <c r="E161" s="51"/>
      <c r="F161" s="51"/>
      <c r="G161" s="72"/>
      <c r="H161" s="51"/>
      <c r="I161" s="51"/>
      <c r="J161" s="72"/>
      <c r="K161" s="51"/>
      <c r="L161" s="51"/>
      <c r="M161" s="217"/>
      <c r="N161" s="65"/>
      <c r="O161" s="51"/>
      <c r="P161" s="63"/>
      <c r="Q161" s="211"/>
      <c r="R161" s="212"/>
      <c r="S161" s="51"/>
      <c r="T161" s="51"/>
      <c r="U161" s="72"/>
      <c r="V161" s="51"/>
      <c r="W161" s="63"/>
      <c r="X161" s="51"/>
      <c r="Y161" s="51"/>
      <c r="Z161" s="51"/>
      <c r="AA161" s="51"/>
      <c r="AB161" s="51"/>
      <c r="AC161" s="51"/>
      <c r="AD161" s="51"/>
      <c r="AE161" s="51"/>
      <c r="AF161" s="51"/>
      <c r="AG161" s="51"/>
      <c r="AH161" s="51"/>
      <c r="AI161" s="51"/>
      <c r="AJ161" s="51"/>
      <c r="AK161" s="51"/>
      <c r="AL161" s="51"/>
      <c r="AM161" s="51"/>
      <c r="AN161" s="51"/>
      <c r="AO161" s="51"/>
      <c r="AP161" s="51"/>
      <c r="AQ161" s="51"/>
      <c r="AR161" s="51"/>
      <c r="AS161" s="51"/>
      <c r="AT161" s="51"/>
      <c r="AU161" s="51"/>
      <c r="AV161" s="51"/>
      <c r="AW161" s="51"/>
      <c r="AX161" s="51"/>
      <c r="AY161" s="51"/>
      <c r="AZ161" s="51"/>
      <c r="BA161" s="51"/>
      <c r="BB161" s="51"/>
      <c r="BC161" s="51"/>
      <c r="BD161" s="51"/>
      <c r="BE161" s="51"/>
      <c r="BF161" s="51"/>
      <c r="BG161" s="51"/>
      <c r="BH161" s="51"/>
      <c r="BI161" s="51"/>
      <c r="BJ161" s="51"/>
      <c r="BK161" s="51"/>
      <c r="BL161" s="51"/>
      <c r="BM161" s="51"/>
      <c r="BN161" s="51"/>
    </row>
    <row r="162" spans="1:66">
      <c r="A162" s="51"/>
      <c r="B162" s="51"/>
      <c r="C162" s="51"/>
      <c r="D162" s="51"/>
      <c r="E162" s="51"/>
      <c r="F162" s="51"/>
      <c r="G162" s="72"/>
      <c r="H162" s="51"/>
      <c r="I162" s="51"/>
      <c r="J162" s="72"/>
      <c r="K162" s="51"/>
      <c r="L162" s="51"/>
      <c r="M162" s="217"/>
      <c r="N162" s="65"/>
      <c r="O162" s="51"/>
      <c r="P162" s="63"/>
      <c r="Q162" s="211"/>
      <c r="R162" s="212"/>
      <c r="S162" s="51"/>
      <c r="T162" s="51"/>
      <c r="U162" s="72"/>
      <c r="V162" s="51"/>
      <c r="W162" s="63"/>
      <c r="X162" s="51"/>
      <c r="Y162" s="51"/>
      <c r="Z162" s="51"/>
      <c r="AA162" s="51"/>
      <c r="AB162" s="51"/>
      <c r="AC162" s="51"/>
      <c r="AD162" s="51"/>
      <c r="AE162" s="51"/>
      <c r="AF162" s="51"/>
      <c r="AG162" s="51"/>
      <c r="AH162" s="51"/>
      <c r="AI162" s="51"/>
      <c r="AJ162" s="51"/>
      <c r="AK162" s="51"/>
      <c r="AL162" s="51"/>
      <c r="AM162" s="51"/>
      <c r="AN162" s="51"/>
      <c r="AO162" s="51"/>
      <c r="AP162" s="51"/>
      <c r="AQ162" s="51"/>
      <c r="AR162" s="51"/>
      <c r="AS162" s="51"/>
      <c r="AT162" s="51"/>
      <c r="AU162" s="51"/>
      <c r="AV162" s="51"/>
      <c r="AW162" s="51"/>
      <c r="AX162" s="51"/>
      <c r="AY162" s="51"/>
      <c r="AZ162" s="51"/>
      <c r="BA162" s="51"/>
      <c r="BB162" s="51"/>
      <c r="BC162" s="51"/>
      <c r="BD162" s="51"/>
      <c r="BE162" s="51"/>
      <c r="BF162" s="51"/>
      <c r="BG162" s="51"/>
      <c r="BH162" s="51"/>
      <c r="BI162" s="51"/>
      <c r="BJ162" s="51"/>
      <c r="BK162" s="51"/>
      <c r="BL162" s="51"/>
      <c r="BM162" s="51"/>
      <c r="BN162" s="51"/>
    </row>
    <row r="163" spans="1:66">
      <c r="A163" s="51"/>
      <c r="B163" s="51"/>
      <c r="C163" s="51"/>
      <c r="D163" s="51"/>
      <c r="E163" s="51"/>
      <c r="F163" s="51"/>
      <c r="G163" s="72"/>
      <c r="H163" s="51"/>
      <c r="I163" s="51"/>
      <c r="J163" s="72"/>
      <c r="K163" s="51"/>
      <c r="L163" s="51"/>
      <c r="M163" s="217"/>
      <c r="N163" s="65"/>
      <c r="O163" s="51"/>
      <c r="P163" s="63"/>
      <c r="Q163" s="211"/>
      <c r="R163" s="212"/>
      <c r="S163" s="51"/>
      <c r="T163" s="51"/>
      <c r="U163" s="72"/>
      <c r="V163" s="51"/>
      <c r="W163" s="63"/>
      <c r="X163" s="51"/>
      <c r="Y163" s="51"/>
      <c r="Z163" s="51"/>
      <c r="AA163" s="51"/>
      <c r="AB163" s="51"/>
      <c r="AC163" s="51"/>
      <c r="AD163" s="51"/>
      <c r="AE163" s="51"/>
      <c r="AF163" s="51"/>
      <c r="AG163" s="51"/>
      <c r="AH163" s="51"/>
      <c r="AI163" s="51"/>
      <c r="AJ163" s="51"/>
      <c r="AK163" s="51"/>
      <c r="AL163" s="51"/>
      <c r="AM163" s="51"/>
      <c r="AN163" s="51"/>
      <c r="AO163" s="51"/>
      <c r="AP163" s="51"/>
      <c r="AQ163" s="51"/>
      <c r="AR163" s="51"/>
      <c r="AS163" s="51"/>
      <c r="AT163" s="51"/>
      <c r="AU163" s="51"/>
      <c r="AV163" s="51"/>
      <c r="AW163" s="51"/>
      <c r="AX163" s="51"/>
      <c r="AY163" s="51"/>
      <c r="AZ163" s="51"/>
      <c r="BA163" s="51"/>
      <c r="BB163" s="51"/>
      <c r="BC163" s="51"/>
      <c r="BD163" s="51"/>
      <c r="BE163" s="51"/>
      <c r="BF163" s="51"/>
      <c r="BG163" s="51"/>
      <c r="BH163" s="51"/>
      <c r="BI163" s="51"/>
      <c r="BJ163" s="51"/>
      <c r="BK163" s="51"/>
      <c r="BL163" s="51"/>
      <c r="BM163" s="51"/>
      <c r="BN163" s="51"/>
    </row>
    <row r="164" spans="1:66">
      <c r="A164" s="51"/>
      <c r="B164" s="51"/>
      <c r="C164" s="51"/>
      <c r="D164" s="51"/>
      <c r="E164" s="51"/>
      <c r="F164" s="51"/>
      <c r="G164" s="72"/>
      <c r="H164" s="51"/>
      <c r="I164" s="51"/>
      <c r="J164" s="72"/>
      <c r="K164" s="51"/>
      <c r="L164" s="51"/>
      <c r="M164" s="217"/>
      <c r="N164" s="65"/>
      <c r="O164" s="51"/>
      <c r="P164" s="63"/>
      <c r="Q164" s="211"/>
      <c r="R164" s="212"/>
      <c r="S164" s="51"/>
      <c r="T164" s="51"/>
      <c r="U164" s="72"/>
      <c r="V164" s="51"/>
      <c r="W164" s="63"/>
      <c r="X164" s="51"/>
      <c r="Y164" s="51"/>
      <c r="Z164" s="51"/>
      <c r="AA164" s="51"/>
      <c r="AB164" s="51"/>
      <c r="AC164" s="51"/>
      <c r="AD164" s="51"/>
      <c r="AE164" s="51"/>
      <c r="AF164" s="51"/>
      <c r="AG164" s="51"/>
      <c r="AH164" s="51"/>
      <c r="AI164" s="51"/>
      <c r="AJ164" s="51"/>
      <c r="AK164" s="51"/>
      <c r="AL164" s="51"/>
      <c r="AM164" s="51"/>
      <c r="AN164" s="51"/>
      <c r="AO164" s="51"/>
      <c r="AP164" s="51"/>
      <c r="AQ164" s="51"/>
      <c r="AR164" s="51"/>
      <c r="AS164" s="51"/>
      <c r="AT164" s="51"/>
      <c r="AU164" s="51"/>
      <c r="AV164" s="51"/>
      <c r="AW164" s="51"/>
      <c r="AX164" s="51"/>
      <c r="AY164" s="51"/>
      <c r="AZ164" s="51"/>
      <c r="BA164" s="51"/>
      <c r="BB164" s="51"/>
      <c r="BC164" s="51"/>
      <c r="BD164" s="51"/>
      <c r="BE164" s="51"/>
      <c r="BF164" s="51"/>
      <c r="BG164" s="51"/>
      <c r="BH164" s="51"/>
      <c r="BI164" s="51"/>
      <c r="BJ164" s="51"/>
      <c r="BK164" s="51"/>
      <c r="BL164" s="51"/>
      <c r="BM164" s="51"/>
      <c r="BN164" s="51"/>
    </row>
    <row r="165" spans="1:66">
      <c r="A165" s="51"/>
      <c r="B165" s="51"/>
      <c r="C165" s="51"/>
      <c r="D165" s="51"/>
      <c r="E165" s="51"/>
      <c r="F165" s="51"/>
      <c r="G165" s="72"/>
      <c r="H165" s="51"/>
      <c r="I165" s="51"/>
      <c r="J165" s="72"/>
      <c r="K165" s="51"/>
      <c r="L165" s="51"/>
      <c r="M165" s="217"/>
      <c r="N165" s="65"/>
      <c r="O165" s="51"/>
      <c r="P165" s="63"/>
      <c r="Q165" s="211"/>
      <c r="R165" s="212"/>
      <c r="S165" s="51"/>
      <c r="T165" s="51"/>
      <c r="U165" s="72"/>
      <c r="V165" s="51"/>
      <c r="W165" s="63"/>
      <c r="X165" s="51"/>
      <c r="Y165" s="51"/>
      <c r="Z165" s="51"/>
      <c r="AA165" s="51"/>
      <c r="AB165" s="51"/>
      <c r="AC165" s="51"/>
      <c r="AD165" s="51"/>
      <c r="AE165" s="51"/>
      <c r="AF165" s="51"/>
      <c r="AG165" s="51"/>
      <c r="AH165" s="51"/>
      <c r="AI165" s="51"/>
      <c r="AJ165" s="51"/>
      <c r="AK165" s="51"/>
      <c r="AL165" s="51"/>
      <c r="AM165" s="51"/>
      <c r="AN165" s="51"/>
      <c r="AO165" s="51"/>
      <c r="AP165" s="51"/>
      <c r="AQ165" s="51"/>
      <c r="AR165" s="51"/>
      <c r="AS165" s="51"/>
      <c r="AT165" s="51"/>
      <c r="AU165" s="51"/>
      <c r="AV165" s="51"/>
      <c r="AW165" s="51"/>
      <c r="AX165" s="51"/>
      <c r="AY165" s="51"/>
      <c r="AZ165" s="51"/>
      <c r="BA165" s="51"/>
      <c r="BB165" s="51"/>
      <c r="BC165" s="51"/>
      <c r="BD165" s="51"/>
      <c r="BE165" s="51"/>
      <c r="BF165" s="51"/>
      <c r="BG165" s="51"/>
      <c r="BH165" s="51"/>
      <c r="BI165" s="51"/>
      <c r="BJ165" s="51"/>
      <c r="BK165" s="51"/>
      <c r="BL165" s="51"/>
      <c r="BM165" s="51"/>
      <c r="BN165" s="51"/>
    </row>
    <row r="166" spans="1:66">
      <c r="A166" s="51"/>
      <c r="B166" s="51"/>
      <c r="C166" s="51"/>
      <c r="D166" s="51"/>
      <c r="E166" s="51"/>
      <c r="F166" s="51"/>
      <c r="G166" s="72"/>
      <c r="H166" s="51"/>
      <c r="I166" s="51"/>
      <c r="J166" s="72"/>
      <c r="K166" s="51"/>
      <c r="L166" s="51"/>
      <c r="M166" s="217"/>
      <c r="N166" s="65"/>
      <c r="O166" s="51"/>
      <c r="P166" s="63"/>
      <c r="Q166" s="211"/>
      <c r="R166" s="212"/>
      <c r="S166" s="51"/>
      <c r="T166" s="51"/>
      <c r="U166" s="72"/>
      <c r="V166" s="51"/>
      <c r="W166" s="63"/>
      <c r="X166" s="51"/>
      <c r="Y166" s="51"/>
      <c r="Z166" s="51"/>
      <c r="AA166" s="51"/>
      <c r="AB166" s="51"/>
      <c r="AC166" s="51"/>
      <c r="AD166" s="51"/>
      <c r="AE166" s="51"/>
      <c r="AF166" s="51"/>
      <c r="AG166" s="51"/>
      <c r="AH166" s="51"/>
      <c r="AI166" s="51"/>
      <c r="AJ166" s="51"/>
      <c r="AK166" s="51"/>
      <c r="AL166" s="51"/>
      <c r="AM166" s="51"/>
      <c r="AN166" s="51"/>
      <c r="AO166" s="51"/>
      <c r="AP166" s="51"/>
      <c r="AQ166" s="51"/>
      <c r="AR166" s="51"/>
      <c r="AS166" s="51"/>
      <c r="AT166" s="51"/>
      <c r="AU166" s="51"/>
      <c r="AV166" s="51"/>
      <c r="AW166" s="51"/>
      <c r="AX166" s="51"/>
      <c r="AY166" s="51"/>
      <c r="AZ166" s="51"/>
      <c r="BA166" s="51"/>
      <c r="BB166" s="51"/>
      <c r="BC166" s="51"/>
      <c r="BD166" s="51"/>
      <c r="BE166" s="51"/>
      <c r="BF166" s="51"/>
      <c r="BG166" s="51"/>
      <c r="BH166" s="51"/>
      <c r="BI166" s="51"/>
      <c r="BJ166" s="51"/>
      <c r="BK166" s="51"/>
      <c r="BL166" s="51"/>
      <c r="BM166" s="51"/>
      <c r="BN166" s="51"/>
    </row>
    <row r="167" spans="1:66">
      <c r="A167" s="51"/>
      <c r="B167" s="51"/>
      <c r="C167" s="51"/>
      <c r="D167" s="51"/>
      <c r="E167" s="51"/>
      <c r="F167" s="51"/>
      <c r="G167" s="72"/>
      <c r="H167" s="51"/>
      <c r="I167" s="51"/>
      <c r="J167" s="72"/>
      <c r="K167" s="51"/>
      <c r="L167" s="51"/>
      <c r="M167" s="217"/>
      <c r="N167" s="65"/>
      <c r="O167" s="51"/>
      <c r="P167" s="63"/>
      <c r="Q167" s="211"/>
      <c r="R167" s="212"/>
      <c r="S167" s="51"/>
      <c r="T167" s="51"/>
      <c r="U167" s="72"/>
      <c r="V167" s="51"/>
      <c r="W167" s="63"/>
      <c r="X167" s="51"/>
      <c r="Y167" s="51"/>
      <c r="Z167" s="51"/>
      <c r="AA167" s="51"/>
      <c r="AB167" s="51"/>
      <c r="AC167" s="51"/>
      <c r="AD167" s="51"/>
      <c r="AE167" s="51"/>
      <c r="AF167" s="51"/>
      <c r="AG167" s="51"/>
      <c r="AH167" s="51"/>
      <c r="AI167" s="51"/>
      <c r="AJ167" s="51"/>
      <c r="AK167" s="51"/>
      <c r="AL167" s="51"/>
      <c r="AM167" s="51"/>
      <c r="AN167" s="51"/>
      <c r="AO167" s="51"/>
      <c r="AP167" s="51"/>
      <c r="AQ167" s="51"/>
      <c r="AR167" s="51"/>
      <c r="AS167" s="51"/>
      <c r="AT167" s="51"/>
      <c r="AU167" s="51"/>
      <c r="AV167" s="51"/>
      <c r="AW167" s="51"/>
      <c r="AX167" s="51"/>
      <c r="AY167" s="51"/>
      <c r="AZ167" s="51"/>
      <c r="BA167" s="51"/>
      <c r="BB167" s="51"/>
      <c r="BC167" s="51"/>
      <c r="BD167" s="51"/>
      <c r="BE167" s="51"/>
      <c r="BF167" s="51"/>
      <c r="BG167" s="51"/>
      <c r="BH167" s="51"/>
      <c r="BI167" s="51"/>
      <c r="BJ167" s="51"/>
      <c r="BK167" s="51"/>
      <c r="BL167" s="51"/>
      <c r="BM167" s="51"/>
      <c r="BN167" s="51"/>
    </row>
    <row r="168" spans="1:66">
      <c r="A168" s="51"/>
      <c r="B168" s="51"/>
      <c r="C168" s="51"/>
      <c r="D168" s="51"/>
      <c r="E168" s="51"/>
      <c r="F168" s="51"/>
      <c r="G168" s="72"/>
      <c r="H168" s="51"/>
      <c r="I168" s="51"/>
      <c r="J168" s="72"/>
      <c r="K168" s="51"/>
      <c r="L168" s="51"/>
      <c r="M168" s="217"/>
      <c r="N168" s="65"/>
      <c r="O168" s="51"/>
      <c r="P168" s="63"/>
      <c r="Q168" s="211"/>
      <c r="R168" s="212"/>
      <c r="S168" s="51"/>
      <c r="T168" s="51"/>
      <c r="U168" s="72"/>
      <c r="V168" s="51"/>
      <c r="W168" s="63"/>
      <c r="X168" s="51"/>
      <c r="Y168" s="51"/>
      <c r="Z168" s="51"/>
      <c r="AA168" s="51"/>
      <c r="AB168" s="51"/>
      <c r="AC168" s="51"/>
      <c r="AD168" s="51"/>
      <c r="AE168" s="51"/>
      <c r="AF168" s="51"/>
      <c r="AG168" s="51"/>
      <c r="AH168" s="51"/>
      <c r="AI168" s="51"/>
      <c r="AJ168" s="51"/>
      <c r="AK168" s="51"/>
      <c r="AL168" s="51"/>
      <c r="AM168" s="51"/>
      <c r="AN168" s="51"/>
      <c r="AO168" s="51"/>
      <c r="AP168" s="51"/>
      <c r="AQ168" s="51"/>
      <c r="AR168" s="51"/>
      <c r="AS168" s="51"/>
      <c r="AT168" s="51"/>
      <c r="AU168" s="51"/>
      <c r="AV168" s="51"/>
      <c r="AW168" s="51"/>
      <c r="AX168" s="51"/>
      <c r="AY168" s="51"/>
      <c r="AZ168" s="51"/>
      <c r="BA168" s="51"/>
      <c r="BB168" s="51"/>
      <c r="BC168" s="51"/>
      <c r="BD168" s="51"/>
      <c r="BE168" s="51"/>
      <c r="BF168" s="51"/>
      <c r="BG168" s="51"/>
      <c r="BH168" s="51"/>
      <c r="BI168" s="51"/>
      <c r="BJ168" s="51"/>
      <c r="BK168" s="51"/>
      <c r="BL168" s="51"/>
      <c r="BM168" s="51"/>
      <c r="BN168" s="51"/>
    </row>
    <row r="169" spans="1:66">
      <c r="A169" s="51"/>
      <c r="B169" s="51"/>
      <c r="C169" s="51"/>
      <c r="D169" s="51"/>
      <c r="E169" s="51"/>
      <c r="F169" s="51"/>
      <c r="G169" s="72"/>
      <c r="H169" s="51"/>
      <c r="I169" s="51"/>
      <c r="J169" s="72"/>
      <c r="K169" s="51"/>
      <c r="L169" s="51"/>
      <c r="M169" s="217"/>
      <c r="N169" s="65"/>
      <c r="O169" s="51"/>
      <c r="P169" s="63"/>
      <c r="Q169" s="211"/>
      <c r="R169" s="212"/>
      <c r="S169" s="51"/>
      <c r="T169" s="51"/>
      <c r="U169" s="72"/>
      <c r="V169" s="51"/>
      <c r="W169" s="63"/>
      <c r="X169" s="51"/>
      <c r="Y169" s="51"/>
      <c r="Z169" s="51"/>
      <c r="AA169" s="51"/>
      <c r="AB169" s="51"/>
      <c r="AC169" s="51"/>
      <c r="AD169" s="51"/>
      <c r="AE169" s="51"/>
      <c r="AF169" s="51"/>
      <c r="AG169" s="51"/>
      <c r="AH169" s="51"/>
      <c r="AI169" s="51"/>
      <c r="AJ169" s="51"/>
      <c r="AK169" s="51"/>
      <c r="AL169" s="51"/>
      <c r="AM169" s="51"/>
      <c r="AN169" s="51"/>
      <c r="AO169" s="51"/>
      <c r="AP169" s="51"/>
      <c r="AQ169" s="51"/>
      <c r="AR169" s="51"/>
      <c r="AS169" s="51"/>
      <c r="AT169" s="51"/>
      <c r="AU169" s="51"/>
      <c r="AV169" s="51"/>
      <c r="AW169" s="51"/>
      <c r="AX169" s="51"/>
      <c r="AY169" s="51"/>
      <c r="AZ169" s="51"/>
      <c r="BA169" s="51"/>
      <c r="BB169" s="51"/>
      <c r="BC169" s="51"/>
      <c r="BD169" s="51"/>
      <c r="BE169" s="51"/>
      <c r="BF169" s="51"/>
      <c r="BG169" s="51"/>
      <c r="BH169" s="51"/>
      <c r="BI169" s="51"/>
      <c r="BJ169" s="51"/>
      <c r="BK169" s="51"/>
      <c r="BL169" s="51"/>
      <c r="BM169" s="51"/>
      <c r="BN169" s="51"/>
    </row>
    <row r="170" spans="1:66">
      <c r="A170" s="51"/>
      <c r="B170" s="51"/>
      <c r="C170" s="51"/>
      <c r="D170" s="51"/>
      <c r="E170" s="51"/>
      <c r="F170" s="51"/>
      <c r="G170" s="72"/>
      <c r="H170" s="51"/>
      <c r="I170" s="51"/>
      <c r="J170" s="72"/>
      <c r="K170" s="51"/>
      <c r="L170" s="51"/>
      <c r="M170" s="217"/>
      <c r="N170" s="65"/>
      <c r="O170" s="51"/>
      <c r="P170" s="63"/>
      <c r="Q170" s="211"/>
      <c r="R170" s="212"/>
      <c r="S170" s="51"/>
      <c r="T170" s="51"/>
      <c r="U170" s="72"/>
      <c r="V170" s="51"/>
      <c r="W170" s="63"/>
      <c r="X170" s="51"/>
      <c r="Y170" s="51"/>
      <c r="Z170" s="51"/>
      <c r="AA170" s="51"/>
      <c r="AB170" s="51"/>
      <c r="AC170" s="51"/>
      <c r="AD170" s="51"/>
      <c r="AE170" s="51"/>
      <c r="AF170" s="51"/>
      <c r="AG170" s="51"/>
      <c r="AH170" s="51"/>
      <c r="AI170" s="51"/>
      <c r="AJ170" s="51"/>
      <c r="AK170" s="51"/>
      <c r="AL170" s="51"/>
      <c r="AM170" s="51"/>
      <c r="AN170" s="51"/>
      <c r="AO170" s="51"/>
      <c r="AP170" s="51"/>
      <c r="AQ170" s="51"/>
      <c r="AR170" s="51"/>
      <c r="AS170" s="51"/>
      <c r="AT170" s="51"/>
      <c r="AU170" s="51"/>
      <c r="AV170" s="51"/>
      <c r="AW170" s="51"/>
      <c r="AX170" s="51"/>
      <c r="AY170" s="51"/>
      <c r="AZ170" s="51"/>
      <c r="BA170" s="51"/>
      <c r="BB170" s="51"/>
      <c r="BC170" s="51"/>
      <c r="BD170" s="51"/>
      <c r="BE170" s="51"/>
      <c r="BF170" s="51"/>
      <c r="BG170" s="51"/>
      <c r="BH170" s="51"/>
      <c r="BI170" s="51"/>
      <c r="BJ170" s="51"/>
      <c r="BK170" s="51"/>
      <c r="BL170" s="51"/>
      <c r="BM170" s="51"/>
      <c r="BN170" s="51"/>
    </row>
    <row r="171" spans="1:66">
      <c r="A171" s="51"/>
      <c r="B171" s="51"/>
      <c r="C171" s="51"/>
      <c r="D171" s="51"/>
      <c r="E171" s="51"/>
      <c r="F171" s="51"/>
      <c r="G171" s="72"/>
      <c r="H171" s="51"/>
      <c r="I171" s="51"/>
      <c r="J171" s="72"/>
      <c r="K171" s="51"/>
      <c r="L171" s="51"/>
      <c r="M171" s="217"/>
      <c r="N171" s="65"/>
      <c r="O171" s="51"/>
      <c r="P171" s="63"/>
      <c r="Q171" s="211"/>
      <c r="R171" s="212"/>
      <c r="S171" s="51"/>
      <c r="T171" s="51"/>
      <c r="U171" s="72"/>
      <c r="V171" s="51"/>
      <c r="W171" s="63"/>
      <c r="X171" s="51"/>
      <c r="Y171" s="51"/>
      <c r="Z171" s="51"/>
      <c r="AA171" s="51"/>
      <c r="AB171" s="51"/>
      <c r="AC171" s="51"/>
      <c r="AD171" s="51"/>
      <c r="AE171" s="51"/>
      <c r="AF171" s="51"/>
      <c r="AG171" s="51"/>
      <c r="AH171" s="51"/>
      <c r="AI171" s="51"/>
      <c r="AJ171" s="51"/>
      <c r="AK171" s="51"/>
      <c r="AL171" s="51"/>
      <c r="AM171" s="51"/>
      <c r="AN171" s="51"/>
      <c r="AO171" s="51"/>
      <c r="AP171" s="51"/>
      <c r="AQ171" s="51"/>
      <c r="AR171" s="51"/>
      <c r="AS171" s="51"/>
      <c r="AT171" s="51"/>
      <c r="AU171" s="51"/>
      <c r="AV171" s="51"/>
      <c r="AW171" s="51"/>
      <c r="AX171" s="51"/>
      <c r="AY171" s="51"/>
      <c r="AZ171" s="51"/>
      <c r="BA171" s="51"/>
      <c r="BB171" s="51"/>
      <c r="BC171" s="51"/>
      <c r="BD171" s="51"/>
      <c r="BE171" s="51"/>
      <c r="BF171" s="51"/>
      <c r="BG171" s="51"/>
      <c r="BH171" s="51"/>
      <c r="BI171" s="51"/>
      <c r="BJ171" s="51"/>
      <c r="BK171" s="51"/>
      <c r="BL171" s="51"/>
      <c r="BM171" s="51"/>
      <c r="BN171" s="51"/>
    </row>
    <row r="172" spans="1:66">
      <c r="A172" s="51"/>
      <c r="B172" s="51"/>
      <c r="C172" s="51"/>
      <c r="D172" s="51"/>
      <c r="E172" s="51"/>
      <c r="F172" s="51"/>
      <c r="G172" s="72"/>
      <c r="H172" s="51"/>
      <c r="I172" s="51"/>
      <c r="J172" s="72"/>
      <c r="K172" s="51"/>
      <c r="L172" s="51"/>
      <c r="M172" s="217"/>
      <c r="N172" s="65"/>
      <c r="O172" s="51"/>
      <c r="P172" s="63"/>
      <c r="Q172" s="211"/>
      <c r="R172" s="212"/>
      <c r="S172" s="51"/>
      <c r="T172" s="51"/>
      <c r="U172" s="72"/>
      <c r="V172" s="51"/>
      <c r="W172" s="63"/>
      <c r="X172" s="51"/>
      <c r="Y172" s="51"/>
      <c r="Z172" s="51"/>
      <c r="AA172" s="51"/>
      <c r="AB172" s="51"/>
      <c r="AC172" s="51"/>
      <c r="AD172" s="51"/>
      <c r="AE172" s="51"/>
      <c r="AF172" s="51"/>
      <c r="AG172" s="51"/>
      <c r="AH172" s="51"/>
      <c r="AI172" s="51"/>
      <c r="AJ172" s="51"/>
      <c r="AK172" s="51"/>
      <c r="AL172" s="51"/>
      <c r="AM172" s="51"/>
      <c r="AN172" s="51"/>
      <c r="AO172" s="51"/>
      <c r="AP172" s="51"/>
      <c r="AQ172" s="51"/>
      <c r="AR172" s="51"/>
      <c r="AS172" s="51"/>
      <c r="AT172" s="51"/>
      <c r="AU172" s="51"/>
      <c r="AV172" s="51"/>
      <c r="AW172" s="51"/>
      <c r="AX172" s="51"/>
      <c r="AY172" s="51"/>
      <c r="AZ172" s="51"/>
      <c r="BA172" s="51"/>
      <c r="BB172" s="51"/>
      <c r="BC172" s="51"/>
      <c r="BD172" s="51"/>
      <c r="BE172" s="51"/>
      <c r="BF172" s="51"/>
      <c r="BG172" s="51"/>
      <c r="BH172" s="51"/>
      <c r="BI172" s="51"/>
      <c r="BJ172" s="51"/>
      <c r="BK172" s="51"/>
      <c r="BL172" s="51"/>
      <c r="BM172" s="51"/>
      <c r="BN172" s="51"/>
    </row>
    <row r="173" spans="1:66">
      <c r="A173" s="51"/>
      <c r="B173" s="51"/>
      <c r="C173" s="51"/>
      <c r="D173" s="51"/>
      <c r="E173" s="51"/>
      <c r="F173" s="51"/>
      <c r="G173" s="72"/>
      <c r="H173" s="51"/>
      <c r="I173" s="51"/>
      <c r="J173" s="72"/>
      <c r="K173" s="51"/>
      <c r="L173" s="51"/>
      <c r="M173" s="217"/>
      <c r="N173" s="65"/>
      <c r="O173" s="51"/>
      <c r="P173" s="63"/>
      <c r="Q173" s="211"/>
      <c r="R173" s="212"/>
      <c r="S173" s="51"/>
      <c r="T173" s="51"/>
      <c r="U173" s="72"/>
      <c r="V173" s="51"/>
      <c r="W173" s="63"/>
      <c r="X173" s="51"/>
      <c r="Y173" s="51"/>
      <c r="Z173" s="51"/>
      <c r="AA173" s="51"/>
      <c r="AB173" s="51"/>
      <c r="AC173" s="51"/>
      <c r="AD173" s="51"/>
      <c r="AE173" s="51"/>
      <c r="AF173" s="51"/>
      <c r="AG173" s="51"/>
      <c r="AH173" s="51"/>
      <c r="AI173" s="51"/>
      <c r="AJ173" s="51"/>
      <c r="AK173" s="51"/>
      <c r="AL173" s="51"/>
      <c r="AM173" s="51"/>
      <c r="AN173" s="51"/>
      <c r="AO173" s="51"/>
      <c r="AP173" s="51"/>
      <c r="AQ173" s="51"/>
      <c r="AR173" s="51"/>
      <c r="AS173" s="51"/>
      <c r="AT173" s="51"/>
      <c r="AU173" s="51"/>
      <c r="AV173" s="51"/>
      <c r="AW173" s="51"/>
      <c r="AX173" s="51"/>
      <c r="AY173" s="51"/>
      <c r="AZ173" s="51"/>
      <c r="BA173" s="51"/>
      <c r="BB173" s="51"/>
      <c r="BC173" s="51"/>
      <c r="BD173" s="51"/>
      <c r="BE173" s="51"/>
      <c r="BF173" s="51"/>
      <c r="BG173" s="51"/>
      <c r="BH173" s="51"/>
      <c r="BI173" s="51"/>
      <c r="BJ173" s="51"/>
      <c r="BK173" s="51"/>
      <c r="BL173" s="51"/>
      <c r="BM173" s="51"/>
      <c r="BN173" s="51"/>
    </row>
    <row r="174" spans="1:66">
      <c r="A174" s="51"/>
      <c r="B174" s="51"/>
      <c r="C174" s="51"/>
      <c r="D174" s="51"/>
      <c r="E174" s="51"/>
      <c r="F174" s="51"/>
      <c r="G174" s="72"/>
      <c r="H174" s="51"/>
      <c r="I174" s="51"/>
      <c r="J174" s="72"/>
      <c r="K174" s="51"/>
      <c r="L174" s="51"/>
      <c r="M174" s="217"/>
      <c r="N174" s="65"/>
      <c r="O174" s="51"/>
      <c r="P174" s="63"/>
      <c r="Q174" s="211"/>
      <c r="R174" s="212"/>
      <c r="S174" s="51"/>
      <c r="T174" s="51"/>
      <c r="U174" s="72"/>
      <c r="V174" s="51"/>
      <c r="W174" s="63"/>
      <c r="X174" s="51"/>
      <c r="Y174" s="51"/>
      <c r="Z174" s="51"/>
      <c r="AA174" s="51"/>
      <c r="AB174" s="51"/>
      <c r="AC174" s="51"/>
      <c r="AD174" s="51"/>
      <c r="AE174" s="51"/>
      <c r="AF174" s="51"/>
      <c r="AG174" s="51"/>
      <c r="AH174" s="51"/>
      <c r="AI174" s="51"/>
      <c r="AJ174" s="51"/>
      <c r="AK174" s="51"/>
      <c r="AL174" s="51"/>
      <c r="AM174" s="51"/>
      <c r="AN174" s="51"/>
      <c r="AO174" s="51"/>
      <c r="AP174" s="51"/>
      <c r="AQ174" s="51"/>
      <c r="AR174" s="51"/>
      <c r="AS174" s="51"/>
      <c r="AT174" s="51"/>
      <c r="AU174" s="51"/>
      <c r="AV174" s="51"/>
      <c r="AW174" s="51"/>
      <c r="AX174" s="51"/>
      <c r="AY174" s="51"/>
      <c r="AZ174" s="51"/>
      <c r="BA174" s="51"/>
      <c r="BB174" s="51"/>
      <c r="BC174" s="51"/>
      <c r="BD174" s="51"/>
      <c r="BE174" s="51"/>
      <c r="BF174" s="51"/>
      <c r="BG174" s="51"/>
      <c r="BH174" s="51"/>
      <c r="BI174" s="51"/>
      <c r="BJ174" s="51"/>
      <c r="BK174" s="51"/>
      <c r="BL174" s="51"/>
      <c r="BM174" s="51"/>
      <c r="BN174" s="51"/>
    </row>
    <row r="175" spans="1:66">
      <c r="A175" s="51"/>
      <c r="B175" s="51"/>
      <c r="C175" s="51"/>
      <c r="D175" s="51"/>
      <c r="E175" s="51"/>
      <c r="F175" s="51"/>
      <c r="G175" s="72"/>
      <c r="H175" s="51"/>
      <c r="I175" s="51"/>
      <c r="J175" s="72"/>
      <c r="K175" s="51"/>
      <c r="L175" s="51"/>
      <c r="M175" s="217"/>
      <c r="N175" s="65"/>
      <c r="O175" s="51"/>
      <c r="P175" s="63"/>
      <c r="Q175" s="211"/>
      <c r="R175" s="212"/>
      <c r="S175" s="51"/>
      <c r="T175" s="51"/>
      <c r="U175" s="72"/>
      <c r="V175" s="51"/>
      <c r="W175" s="63"/>
      <c r="X175" s="51"/>
      <c r="Y175" s="51"/>
      <c r="Z175" s="51"/>
      <c r="AA175" s="51"/>
      <c r="AB175" s="51"/>
      <c r="AC175" s="51"/>
      <c r="AD175" s="51"/>
      <c r="AE175" s="51"/>
      <c r="AF175" s="51"/>
      <c r="AG175" s="51"/>
      <c r="AH175" s="51"/>
      <c r="AI175" s="51"/>
      <c r="AJ175" s="51"/>
      <c r="AK175" s="51"/>
      <c r="AL175" s="51"/>
      <c r="AM175" s="51"/>
      <c r="AN175" s="51"/>
      <c r="AO175" s="51"/>
      <c r="AP175" s="51"/>
      <c r="AQ175" s="51"/>
      <c r="AR175" s="51"/>
      <c r="AS175" s="51"/>
      <c r="AT175" s="51"/>
      <c r="AU175" s="51"/>
      <c r="AV175" s="51"/>
      <c r="AW175" s="51"/>
      <c r="AX175" s="51"/>
      <c r="AY175" s="51"/>
      <c r="AZ175" s="51"/>
      <c r="BA175" s="51"/>
      <c r="BB175" s="51"/>
      <c r="BC175" s="51"/>
      <c r="BD175" s="51"/>
      <c r="BE175" s="51"/>
      <c r="BF175" s="51"/>
      <c r="BG175" s="51"/>
      <c r="BH175" s="51"/>
      <c r="BI175" s="51"/>
      <c r="BJ175" s="51"/>
      <c r="BK175" s="51"/>
      <c r="BL175" s="51"/>
      <c r="BM175" s="51"/>
      <c r="BN175" s="51"/>
    </row>
    <row r="176" spans="1:66">
      <c r="A176" s="51"/>
      <c r="B176" s="51"/>
      <c r="C176" s="51"/>
      <c r="D176" s="51"/>
      <c r="E176" s="51"/>
      <c r="F176" s="51"/>
      <c r="G176" s="72"/>
      <c r="H176" s="51"/>
      <c r="I176" s="51"/>
      <c r="J176" s="72"/>
      <c r="K176" s="51"/>
      <c r="L176" s="51"/>
      <c r="M176" s="217"/>
      <c r="N176" s="65"/>
      <c r="O176" s="51"/>
      <c r="P176" s="63"/>
      <c r="Q176" s="211"/>
      <c r="R176" s="212"/>
      <c r="S176" s="51"/>
      <c r="T176" s="51"/>
      <c r="U176" s="72"/>
      <c r="V176" s="51"/>
      <c r="W176" s="63"/>
      <c r="X176" s="51"/>
      <c r="Y176" s="51"/>
      <c r="Z176" s="51"/>
      <c r="AA176" s="51"/>
      <c r="AB176" s="51"/>
      <c r="AC176" s="51"/>
      <c r="AD176" s="51"/>
      <c r="AE176" s="51"/>
      <c r="AF176" s="51"/>
      <c r="AG176" s="51"/>
      <c r="AH176" s="51"/>
      <c r="AI176" s="51"/>
      <c r="AJ176" s="51"/>
      <c r="AK176" s="51"/>
      <c r="AL176" s="51"/>
      <c r="AM176" s="51"/>
      <c r="AN176" s="51"/>
      <c r="AO176" s="51"/>
      <c r="AP176" s="51"/>
      <c r="AQ176" s="51"/>
      <c r="AR176" s="51"/>
      <c r="AS176" s="51"/>
      <c r="AT176" s="51"/>
      <c r="AU176" s="51"/>
      <c r="AV176" s="51"/>
      <c r="AW176" s="51"/>
      <c r="AX176" s="51"/>
      <c r="AY176" s="51"/>
      <c r="AZ176" s="51"/>
      <c r="BA176" s="51"/>
      <c r="BB176" s="51"/>
      <c r="BC176" s="51"/>
      <c r="BD176" s="51"/>
      <c r="BE176" s="51"/>
      <c r="BF176" s="51"/>
      <c r="BG176" s="51"/>
      <c r="BH176" s="51"/>
      <c r="BI176" s="51"/>
      <c r="BJ176" s="51"/>
      <c r="BK176" s="51"/>
      <c r="BL176" s="51"/>
      <c r="BM176" s="51"/>
      <c r="BN176" s="51"/>
    </row>
    <row r="177" spans="1:66">
      <c r="A177" s="51"/>
      <c r="B177" s="51"/>
      <c r="C177" s="51"/>
      <c r="D177" s="51"/>
      <c r="E177" s="51"/>
      <c r="F177" s="51"/>
      <c r="G177" s="72"/>
      <c r="H177" s="51"/>
      <c r="I177" s="51"/>
      <c r="J177" s="72"/>
      <c r="K177" s="51"/>
      <c r="L177" s="51"/>
      <c r="M177" s="217"/>
      <c r="N177" s="65"/>
      <c r="O177" s="51"/>
      <c r="P177" s="63"/>
      <c r="Q177" s="211"/>
      <c r="R177" s="212"/>
      <c r="S177" s="51"/>
      <c r="T177" s="51"/>
      <c r="U177" s="72"/>
      <c r="V177" s="51"/>
      <c r="W177" s="63"/>
      <c r="X177" s="51"/>
      <c r="Y177" s="51"/>
      <c r="Z177" s="51"/>
      <c r="AA177" s="51"/>
      <c r="AB177" s="51"/>
      <c r="AC177" s="51"/>
      <c r="AD177" s="51"/>
      <c r="AE177" s="51"/>
      <c r="AF177" s="51"/>
      <c r="AG177" s="51"/>
      <c r="AH177" s="51"/>
      <c r="AI177" s="51"/>
      <c r="AJ177" s="51"/>
      <c r="AK177" s="51"/>
      <c r="AL177" s="51"/>
      <c r="AM177" s="51"/>
      <c r="AN177" s="51"/>
      <c r="AO177" s="51"/>
      <c r="AP177" s="51"/>
      <c r="AQ177" s="51"/>
      <c r="AR177" s="51"/>
      <c r="AS177" s="51"/>
      <c r="AT177" s="51"/>
      <c r="AU177" s="51"/>
      <c r="AV177" s="51"/>
      <c r="AW177" s="51"/>
      <c r="AX177" s="51"/>
      <c r="AY177" s="51"/>
      <c r="AZ177" s="51"/>
      <c r="BA177" s="51"/>
      <c r="BB177" s="51"/>
      <c r="BC177" s="51"/>
      <c r="BD177" s="51"/>
      <c r="BE177" s="51"/>
      <c r="BF177" s="51"/>
      <c r="BG177" s="51"/>
      <c r="BH177" s="51"/>
      <c r="BI177" s="51"/>
      <c r="BJ177" s="51"/>
      <c r="BK177" s="51"/>
      <c r="BL177" s="51"/>
      <c r="BM177" s="51"/>
      <c r="BN177" s="51"/>
    </row>
    <row r="178" spans="1:66">
      <c r="A178" s="51"/>
      <c r="B178" s="51"/>
      <c r="C178" s="51"/>
      <c r="D178" s="51"/>
      <c r="E178" s="51"/>
      <c r="F178" s="51"/>
      <c r="G178" s="72"/>
      <c r="H178" s="51"/>
      <c r="I178" s="51"/>
      <c r="J178" s="72"/>
      <c r="K178" s="51"/>
      <c r="L178" s="51"/>
      <c r="M178" s="217"/>
      <c r="N178" s="65"/>
      <c r="O178" s="51"/>
      <c r="P178" s="63"/>
      <c r="Q178" s="211"/>
      <c r="R178" s="212"/>
      <c r="S178" s="51"/>
      <c r="T178" s="51"/>
      <c r="U178" s="72"/>
      <c r="V178" s="51"/>
      <c r="W178" s="63"/>
      <c r="X178" s="51"/>
      <c r="Y178" s="51"/>
      <c r="Z178" s="51"/>
      <c r="AA178" s="51"/>
      <c r="AB178" s="51"/>
      <c r="AC178" s="51"/>
      <c r="AD178" s="51"/>
      <c r="AE178" s="51"/>
      <c r="AF178" s="51"/>
      <c r="AG178" s="51"/>
      <c r="AH178" s="51"/>
      <c r="AI178" s="51"/>
      <c r="AJ178" s="51"/>
      <c r="AK178" s="51"/>
      <c r="AL178" s="51"/>
      <c r="AM178" s="51"/>
      <c r="AN178" s="51"/>
      <c r="AO178" s="51"/>
      <c r="AP178" s="51"/>
      <c r="AQ178" s="51"/>
      <c r="AR178" s="51"/>
      <c r="AS178" s="51"/>
      <c r="AT178" s="51"/>
      <c r="AU178" s="51"/>
      <c r="AV178" s="51"/>
      <c r="AW178" s="51"/>
      <c r="AX178" s="51"/>
      <c r="AY178" s="51"/>
      <c r="AZ178" s="51"/>
      <c r="BA178" s="51"/>
      <c r="BB178" s="51"/>
      <c r="BC178" s="51"/>
      <c r="BD178" s="51"/>
      <c r="BE178" s="51"/>
      <c r="BF178" s="51"/>
      <c r="BG178" s="51"/>
      <c r="BH178" s="51"/>
      <c r="BI178" s="51"/>
      <c r="BJ178" s="51"/>
      <c r="BK178" s="51"/>
      <c r="BL178" s="51"/>
      <c r="BM178" s="51"/>
      <c r="BN178" s="51"/>
    </row>
    <row r="179" spans="1:66">
      <c r="A179" s="51"/>
      <c r="B179" s="51"/>
      <c r="C179" s="51"/>
      <c r="D179" s="51"/>
      <c r="E179" s="51"/>
      <c r="F179" s="51"/>
      <c r="G179" s="72"/>
      <c r="H179" s="51"/>
      <c r="I179" s="51"/>
      <c r="J179" s="72"/>
      <c r="K179" s="51"/>
      <c r="L179" s="51"/>
      <c r="M179" s="217"/>
      <c r="N179" s="65"/>
      <c r="O179" s="51"/>
      <c r="P179" s="63"/>
      <c r="Q179" s="211"/>
      <c r="R179" s="212"/>
      <c r="S179" s="51"/>
      <c r="T179" s="51"/>
      <c r="U179" s="72"/>
      <c r="V179" s="51"/>
      <c r="W179" s="63"/>
      <c r="X179" s="51"/>
      <c r="Y179" s="51"/>
      <c r="Z179" s="51"/>
      <c r="AA179" s="51"/>
      <c r="AB179" s="51"/>
      <c r="AC179" s="51"/>
      <c r="AD179" s="51"/>
      <c r="AE179" s="51"/>
      <c r="AF179" s="51"/>
      <c r="AG179" s="51"/>
      <c r="AH179" s="51"/>
      <c r="AI179" s="51"/>
      <c r="AJ179" s="51"/>
      <c r="AK179" s="51"/>
      <c r="AL179" s="51"/>
      <c r="AM179" s="51"/>
      <c r="AN179" s="51"/>
      <c r="AO179" s="51"/>
      <c r="AP179" s="51"/>
      <c r="AQ179" s="51"/>
      <c r="AR179" s="51"/>
      <c r="AS179" s="51"/>
      <c r="AT179" s="51"/>
      <c r="AU179" s="51"/>
      <c r="AV179" s="51"/>
      <c r="AW179" s="51"/>
      <c r="AX179" s="51"/>
      <c r="AY179" s="51"/>
      <c r="AZ179" s="51"/>
      <c r="BA179" s="51"/>
      <c r="BB179" s="51"/>
      <c r="BC179" s="51"/>
      <c r="BD179" s="51"/>
      <c r="BE179" s="51"/>
      <c r="BF179" s="51"/>
      <c r="BG179" s="51"/>
      <c r="BH179" s="51"/>
      <c r="BI179" s="51"/>
      <c r="BJ179" s="51"/>
      <c r="BK179" s="51"/>
      <c r="BL179" s="51"/>
      <c r="BM179" s="51"/>
      <c r="BN179" s="51"/>
    </row>
    <row r="180" spans="1:66">
      <c r="A180" s="51"/>
      <c r="B180" s="51"/>
      <c r="C180" s="51"/>
      <c r="D180" s="51"/>
      <c r="E180" s="51"/>
      <c r="F180" s="51"/>
      <c r="G180" s="72"/>
      <c r="H180" s="51"/>
      <c r="I180" s="51"/>
      <c r="J180" s="72"/>
      <c r="K180" s="51"/>
      <c r="L180" s="51"/>
      <c r="M180" s="217"/>
      <c r="N180" s="65"/>
      <c r="O180" s="51"/>
      <c r="P180" s="63"/>
      <c r="Q180" s="211"/>
      <c r="R180" s="212"/>
      <c r="S180" s="51"/>
      <c r="T180" s="51"/>
      <c r="U180" s="72"/>
      <c r="V180" s="51"/>
      <c r="W180" s="63"/>
      <c r="X180" s="51"/>
      <c r="Y180" s="51"/>
      <c r="Z180" s="51"/>
      <c r="AA180" s="51"/>
      <c r="AB180" s="51"/>
      <c r="AC180" s="51"/>
      <c r="AD180" s="51"/>
      <c r="AE180" s="51"/>
      <c r="AF180" s="51"/>
      <c r="AG180" s="51"/>
      <c r="AH180" s="51"/>
      <c r="AI180" s="51"/>
      <c r="AJ180" s="51"/>
      <c r="AK180" s="51"/>
      <c r="AL180" s="51"/>
      <c r="AM180" s="51"/>
      <c r="AN180" s="51"/>
      <c r="AO180" s="51"/>
      <c r="AP180" s="51"/>
      <c r="AQ180" s="51"/>
      <c r="AR180" s="51"/>
      <c r="AS180" s="51"/>
      <c r="AT180" s="51"/>
      <c r="AU180" s="51"/>
      <c r="AV180" s="51"/>
      <c r="AW180" s="51"/>
      <c r="AX180" s="51"/>
      <c r="AY180" s="51"/>
      <c r="AZ180" s="51"/>
      <c r="BA180" s="51"/>
      <c r="BB180" s="51"/>
      <c r="BC180" s="51"/>
      <c r="BD180" s="51"/>
      <c r="BE180" s="51"/>
      <c r="BF180" s="51"/>
      <c r="BG180" s="51"/>
      <c r="BH180" s="51"/>
      <c r="BI180" s="51"/>
      <c r="BJ180" s="51"/>
      <c r="BK180" s="51"/>
      <c r="BL180" s="51"/>
      <c r="BM180" s="51"/>
      <c r="BN180" s="51"/>
    </row>
    <row r="181" spans="1:66">
      <c r="A181" s="51"/>
      <c r="B181" s="51"/>
      <c r="C181" s="51"/>
      <c r="D181" s="51"/>
      <c r="E181" s="51"/>
      <c r="F181" s="51"/>
      <c r="G181" s="72"/>
      <c r="H181" s="51"/>
      <c r="I181" s="51"/>
      <c r="J181" s="72"/>
      <c r="K181" s="51"/>
      <c r="L181" s="51"/>
      <c r="M181" s="217"/>
      <c r="N181" s="65"/>
      <c r="O181" s="51"/>
      <c r="P181" s="63"/>
      <c r="Q181" s="211"/>
      <c r="R181" s="212"/>
      <c r="S181" s="51"/>
      <c r="T181" s="51"/>
      <c r="U181" s="72"/>
      <c r="V181" s="51"/>
      <c r="W181" s="63"/>
      <c r="X181" s="51"/>
      <c r="Y181" s="51"/>
      <c r="Z181" s="51"/>
      <c r="AA181" s="51"/>
      <c r="AB181" s="51"/>
      <c r="AC181" s="51"/>
      <c r="AD181" s="51"/>
      <c r="AE181" s="51"/>
      <c r="AF181" s="51"/>
      <c r="AG181" s="51"/>
      <c r="AH181" s="51"/>
      <c r="AI181" s="51"/>
      <c r="AJ181" s="51"/>
      <c r="AK181" s="51"/>
      <c r="AL181" s="51"/>
      <c r="AM181" s="51"/>
      <c r="AN181" s="51"/>
      <c r="AO181" s="51"/>
      <c r="AP181" s="51"/>
      <c r="AQ181" s="51"/>
      <c r="AR181" s="51"/>
      <c r="AS181" s="51"/>
      <c r="AT181" s="51"/>
      <c r="AU181" s="51"/>
      <c r="AV181" s="51"/>
      <c r="AW181" s="51"/>
      <c r="AX181" s="51"/>
      <c r="AY181" s="51"/>
      <c r="AZ181" s="51"/>
      <c r="BA181" s="51"/>
      <c r="BB181" s="51"/>
      <c r="BC181" s="51"/>
      <c r="BD181" s="51"/>
      <c r="BE181" s="51"/>
      <c r="BF181" s="51"/>
      <c r="BG181" s="51"/>
      <c r="BH181" s="51"/>
      <c r="BI181" s="51"/>
      <c r="BJ181" s="51"/>
      <c r="BK181" s="51"/>
      <c r="BL181" s="51"/>
      <c r="BM181" s="51"/>
      <c r="BN181" s="51"/>
    </row>
    <row r="182" spans="1:66">
      <c r="A182" s="51"/>
      <c r="B182" s="51"/>
      <c r="C182" s="51"/>
      <c r="D182" s="51"/>
      <c r="E182" s="51"/>
      <c r="F182" s="51"/>
      <c r="G182" s="72"/>
      <c r="H182" s="51"/>
      <c r="I182" s="51"/>
      <c r="J182" s="72"/>
      <c r="K182" s="51"/>
      <c r="L182" s="51"/>
      <c r="M182" s="217"/>
      <c r="N182" s="65"/>
      <c r="O182" s="51"/>
      <c r="P182" s="63"/>
      <c r="Q182" s="211"/>
      <c r="R182" s="212"/>
      <c r="S182" s="51"/>
      <c r="T182" s="51"/>
      <c r="U182" s="72"/>
      <c r="V182" s="51"/>
      <c r="W182" s="63"/>
      <c r="X182" s="51"/>
      <c r="Y182" s="51"/>
      <c r="Z182" s="51"/>
      <c r="AA182" s="51"/>
      <c r="AB182" s="51"/>
      <c r="AC182" s="51"/>
      <c r="AD182" s="51"/>
      <c r="AE182" s="51"/>
      <c r="AF182" s="51"/>
      <c r="AG182" s="51"/>
      <c r="AH182" s="51"/>
      <c r="AI182" s="51"/>
      <c r="AJ182" s="51"/>
      <c r="AK182" s="51"/>
      <c r="AL182" s="51"/>
      <c r="AM182" s="51"/>
      <c r="AN182" s="51"/>
      <c r="AO182" s="51"/>
      <c r="AP182" s="51"/>
      <c r="AQ182" s="51"/>
      <c r="AR182" s="51"/>
      <c r="AS182" s="51"/>
      <c r="AT182" s="51"/>
      <c r="AU182" s="51"/>
      <c r="AV182" s="51"/>
      <c r="AW182" s="51"/>
      <c r="AX182" s="51"/>
      <c r="AY182" s="51"/>
      <c r="AZ182" s="51"/>
      <c r="BA182" s="51"/>
      <c r="BB182" s="51"/>
      <c r="BC182" s="51"/>
      <c r="BD182" s="51"/>
      <c r="BE182" s="51"/>
      <c r="BF182" s="51"/>
      <c r="BG182" s="51"/>
      <c r="BH182" s="51"/>
      <c r="BI182" s="51"/>
      <c r="BJ182" s="51"/>
      <c r="BK182" s="51"/>
      <c r="BL182" s="51"/>
      <c r="BM182" s="51"/>
      <c r="BN182" s="51"/>
    </row>
    <row r="183" spans="1:66">
      <c r="A183" s="51"/>
      <c r="B183" s="51"/>
      <c r="C183" s="51"/>
      <c r="D183" s="51"/>
      <c r="E183" s="51"/>
      <c r="F183" s="51"/>
      <c r="G183" s="72"/>
      <c r="H183" s="51"/>
      <c r="I183" s="51"/>
      <c r="J183" s="72"/>
      <c r="K183" s="51"/>
      <c r="L183" s="51"/>
      <c r="M183" s="217"/>
      <c r="N183" s="65"/>
      <c r="O183" s="51"/>
      <c r="P183" s="63"/>
      <c r="Q183" s="211"/>
      <c r="R183" s="212"/>
      <c r="S183" s="51"/>
      <c r="T183" s="51"/>
      <c r="U183" s="72"/>
      <c r="V183" s="51"/>
      <c r="W183" s="63"/>
      <c r="X183" s="51"/>
      <c r="Y183" s="51"/>
      <c r="Z183" s="51"/>
      <c r="AA183" s="51"/>
      <c r="AB183" s="51"/>
      <c r="AC183" s="51"/>
      <c r="AD183" s="51"/>
      <c r="AE183" s="51"/>
      <c r="AF183" s="51"/>
      <c r="AG183" s="51"/>
      <c r="AH183" s="51"/>
      <c r="AI183" s="51"/>
      <c r="AJ183" s="51"/>
      <c r="AK183" s="51"/>
      <c r="AL183" s="51"/>
      <c r="AM183" s="51"/>
      <c r="AN183" s="51"/>
      <c r="AO183" s="51"/>
      <c r="AP183" s="51"/>
      <c r="AQ183" s="51"/>
      <c r="AR183" s="51"/>
      <c r="AS183" s="51"/>
      <c r="AT183" s="51"/>
      <c r="AU183" s="51"/>
      <c r="AV183" s="51"/>
      <c r="AW183" s="51"/>
      <c r="AX183" s="51"/>
      <c r="AY183" s="51"/>
      <c r="AZ183" s="51"/>
      <c r="BA183" s="51"/>
      <c r="BB183" s="51"/>
      <c r="BC183" s="51"/>
      <c r="BD183" s="51"/>
      <c r="BE183" s="51"/>
      <c r="BF183" s="51"/>
      <c r="BG183" s="51"/>
      <c r="BH183" s="51"/>
      <c r="BI183" s="51"/>
      <c r="BJ183" s="51"/>
      <c r="BK183" s="51"/>
      <c r="BL183" s="51"/>
      <c r="BM183" s="51"/>
      <c r="BN183" s="51"/>
    </row>
    <row r="184" spans="1:66">
      <c r="A184" s="51"/>
      <c r="B184" s="51"/>
      <c r="C184" s="51"/>
      <c r="D184" s="51"/>
      <c r="E184" s="51"/>
      <c r="F184" s="51"/>
      <c r="G184" s="72"/>
      <c r="H184" s="51"/>
      <c r="I184" s="51"/>
      <c r="J184" s="72"/>
      <c r="K184" s="51"/>
      <c r="L184" s="51"/>
      <c r="M184" s="217"/>
      <c r="N184" s="65"/>
      <c r="O184" s="51"/>
      <c r="P184" s="63"/>
      <c r="Q184" s="211"/>
      <c r="R184" s="212"/>
      <c r="S184" s="51"/>
      <c r="T184" s="51"/>
      <c r="U184" s="72"/>
      <c r="V184" s="51"/>
      <c r="W184" s="63"/>
      <c r="X184" s="51"/>
      <c r="Y184" s="51"/>
      <c r="Z184" s="51"/>
      <c r="AA184" s="51"/>
      <c r="AB184" s="51"/>
      <c r="AC184" s="51"/>
      <c r="AD184" s="51"/>
      <c r="AE184" s="51"/>
      <c r="AF184" s="51"/>
      <c r="AG184" s="51"/>
      <c r="AH184" s="51"/>
      <c r="AI184" s="51"/>
      <c r="AJ184" s="51"/>
      <c r="AK184" s="51"/>
      <c r="AL184" s="51"/>
      <c r="AM184" s="51"/>
      <c r="AN184" s="51"/>
      <c r="AO184" s="51"/>
      <c r="AP184" s="51"/>
      <c r="AQ184" s="51"/>
      <c r="AR184" s="51"/>
      <c r="AS184" s="51"/>
      <c r="AT184" s="51"/>
      <c r="AU184" s="51"/>
      <c r="AV184" s="51"/>
      <c r="AW184" s="51"/>
      <c r="AX184" s="51"/>
      <c r="AY184" s="51"/>
      <c r="AZ184" s="51"/>
      <c r="BA184" s="51"/>
      <c r="BB184" s="51"/>
      <c r="BC184" s="51"/>
      <c r="BD184" s="51"/>
      <c r="BE184" s="51"/>
      <c r="BF184" s="51"/>
      <c r="BG184" s="51"/>
      <c r="BH184" s="51"/>
      <c r="BI184" s="51"/>
      <c r="BJ184" s="51"/>
      <c r="BK184" s="51"/>
      <c r="BL184" s="51"/>
      <c r="BM184" s="51"/>
      <c r="BN184" s="51"/>
    </row>
    <row r="185" spans="1:66">
      <c r="A185" s="51"/>
      <c r="B185" s="51"/>
      <c r="C185" s="51"/>
      <c r="D185" s="51"/>
      <c r="E185" s="51"/>
      <c r="F185" s="51"/>
      <c r="G185" s="72"/>
      <c r="H185" s="51"/>
      <c r="I185" s="51"/>
      <c r="J185" s="72"/>
      <c r="K185" s="51"/>
      <c r="L185" s="51"/>
      <c r="M185" s="217"/>
      <c r="N185" s="65"/>
      <c r="O185" s="51"/>
      <c r="P185" s="63"/>
      <c r="Q185" s="211"/>
      <c r="R185" s="212"/>
      <c r="S185" s="51"/>
      <c r="T185" s="51"/>
      <c r="U185" s="72"/>
      <c r="V185" s="51"/>
      <c r="W185" s="63"/>
      <c r="X185" s="51"/>
      <c r="Y185" s="51"/>
      <c r="Z185" s="51"/>
      <c r="AA185" s="51"/>
      <c r="AB185" s="51"/>
      <c r="AC185" s="51"/>
      <c r="AD185" s="51"/>
      <c r="AE185" s="51"/>
      <c r="AF185" s="51"/>
      <c r="AG185" s="51"/>
      <c r="AH185" s="51"/>
      <c r="AI185" s="51"/>
      <c r="AJ185" s="51"/>
      <c r="AK185" s="51"/>
      <c r="AL185" s="51"/>
      <c r="AM185" s="51"/>
      <c r="AN185" s="51"/>
      <c r="AO185" s="51"/>
      <c r="AP185" s="51"/>
      <c r="AQ185" s="51"/>
      <c r="AR185" s="51"/>
      <c r="AS185" s="51"/>
      <c r="AT185" s="51"/>
      <c r="AU185" s="51"/>
      <c r="AV185" s="51"/>
      <c r="AW185" s="51"/>
      <c r="AX185" s="51"/>
      <c r="AY185" s="51"/>
      <c r="AZ185" s="51"/>
      <c r="BA185" s="51"/>
      <c r="BB185" s="51"/>
      <c r="BC185" s="51"/>
      <c r="BD185" s="51"/>
      <c r="BE185" s="51"/>
      <c r="BF185" s="51"/>
      <c r="BG185" s="51"/>
      <c r="BH185" s="51"/>
      <c r="BI185" s="51"/>
      <c r="BJ185" s="51"/>
      <c r="BK185" s="51"/>
      <c r="BL185" s="51"/>
      <c r="BM185" s="51"/>
      <c r="BN185" s="51"/>
    </row>
    <row r="186" spans="1:66">
      <c r="A186" s="51"/>
      <c r="B186" s="51"/>
      <c r="C186" s="51"/>
      <c r="D186" s="51"/>
      <c r="E186" s="51"/>
      <c r="F186" s="51"/>
      <c r="G186" s="72"/>
      <c r="H186" s="51"/>
      <c r="I186" s="51"/>
      <c r="J186" s="72"/>
      <c r="K186" s="51"/>
      <c r="L186" s="51"/>
      <c r="M186" s="217"/>
      <c r="N186" s="65"/>
      <c r="O186" s="51"/>
      <c r="P186" s="63"/>
      <c r="Q186" s="211"/>
      <c r="R186" s="212"/>
      <c r="S186" s="51"/>
      <c r="T186" s="51"/>
      <c r="U186" s="72"/>
      <c r="V186" s="51"/>
      <c r="W186" s="63"/>
      <c r="X186" s="51"/>
      <c r="Y186" s="51"/>
      <c r="Z186" s="51"/>
      <c r="AA186" s="51"/>
      <c r="AB186" s="51"/>
      <c r="AC186" s="51"/>
      <c r="AD186" s="51"/>
      <c r="AE186" s="51"/>
      <c r="AF186" s="51"/>
      <c r="AG186" s="51"/>
      <c r="AH186" s="51"/>
      <c r="AI186" s="51"/>
      <c r="AJ186" s="51"/>
      <c r="AK186" s="51"/>
      <c r="AL186" s="51"/>
      <c r="AM186" s="51"/>
      <c r="AN186" s="51"/>
      <c r="AO186" s="51"/>
      <c r="AP186" s="51"/>
      <c r="AQ186" s="51"/>
      <c r="AR186" s="51"/>
      <c r="AS186" s="51"/>
      <c r="AT186" s="51"/>
      <c r="AU186" s="51"/>
      <c r="AV186" s="51"/>
      <c r="AW186" s="51"/>
      <c r="AX186" s="51"/>
      <c r="AY186" s="51"/>
      <c r="AZ186" s="51"/>
      <c r="BA186" s="51"/>
      <c r="BB186" s="51"/>
      <c r="BC186" s="51"/>
      <c r="BD186" s="51"/>
      <c r="BE186" s="51"/>
      <c r="BF186" s="51"/>
      <c r="BG186" s="51"/>
      <c r="BH186" s="51"/>
      <c r="BI186" s="51"/>
      <c r="BJ186" s="51"/>
      <c r="BK186" s="51"/>
      <c r="BL186" s="51"/>
      <c r="BM186" s="51"/>
      <c r="BN186" s="51"/>
    </row>
    <row r="187" spans="1:66">
      <c r="A187" s="51"/>
      <c r="B187" s="51"/>
      <c r="C187" s="51"/>
      <c r="D187" s="51"/>
      <c r="E187" s="51"/>
      <c r="F187" s="51"/>
      <c r="G187" s="72"/>
      <c r="H187" s="51"/>
      <c r="I187" s="51"/>
      <c r="J187" s="72"/>
      <c r="K187" s="51"/>
      <c r="L187" s="51"/>
      <c r="M187" s="217"/>
      <c r="N187" s="65"/>
      <c r="O187" s="51"/>
      <c r="P187" s="63"/>
      <c r="Q187" s="211"/>
      <c r="R187" s="212"/>
      <c r="S187" s="51"/>
      <c r="T187" s="51"/>
      <c r="U187" s="72"/>
      <c r="V187" s="51"/>
      <c r="W187" s="63"/>
      <c r="X187" s="51"/>
      <c r="Y187" s="51"/>
      <c r="Z187" s="51"/>
      <c r="AA187" s="51"/>
      <c r="AB187" s="51"/>
      <c r="AC187" s="51"/>
      <c r="AD187" s="51"/>
      <c r="AE187" s="51"/>
      <c r="AF187" s="51"/>
      <c r="AG187" s="51"/>
      <c r="AH187" s="51"/>
      <c r="AI187" s="51"/>
      <c r="AJ187" s="51"/>
      <c r="AK187" s="51"/>
      <c r="AL187" s="51"/>
      <c r="AM187" s="51"/>
      <c r="AN187" s="51"/>
      <c r="AO187" s="51"/>
      <c r="AP187" s="51"/>
      <c r="AQ187" s="51"/>
      <c r="AR187" s="51"/>
      <c r="AS187" s="51"/>
      <c r="AT187" s="51"/>
      <c r="AU187" s="51"/>
      <c r="AV187" s="51"/>
      <c r="AW187" s="51"/>
      <c r="AX187" s="51"/>
      <c r="AY187" s="51"/>
      <c r="AZ187" s="51"/>
      <c r="BA187" s="51"/>
      <c r="BB187" s="51"/>
      <c r="BC187" s="51"/>
      <c r="BD187" s="51"/>
      <c r="BE187" s="51"/>
      <c r="BF187" s="51"/>
      <c r="BG187" s="51"/>
      <c r="BH187" s="51"/>
      <c r="BI187" s="51"/>
      <c r="BJ187" s="51"/>
      <c r="BK187" s="51"/>
      <c r="BL187" s="51"/>
      <c r="BM187" s="51"/>
      <c r="BN187" s="51"/>
    </row>
    <row r="188" spans="1:66">
      <c r="A188" s="51"/>
      <c r="B188" s="51"/>
      <c r="C188" s="51"/>
      <c r="D188" s="51"/>
      <c r="E188" s="51"/>
      <c r="F188" s="51"/>
      <c r="G188" s="72"/>
      <c r="H188" s="51"/>
      <c r="I188" s="51"/>
      <c r="J188" s="72"/>
      <c r="K188" s="51"/>
      <c r="L188" s="51"/>
      <c r="M188" s="217"/>
      <c r="N188" s="65"/>
      <c r="O188" s="51"/>
      <c r="P188" s="63"/>
      <c r="Q188" s="211"/>
      <c r="R188" s="212"/>
      <c r="S188" s="51"/>
      <c r="T188" s="51"/>
      <c r="U188" s="72"/>
      <c r="V188" s="51"/>
      <c r="W188" s="63"/>
      <c r="X188" s="51"/>
      <c r="Y188" s="51"/>
      <c r="Z188" s="51"/>
      <c r="AA188" s="51"/>
      <c r="AB188" s="51"/>
      <c r="AC188" s="51"/>
      <c r="AD188" s="51"/>
      <c r="AE188" s="51"/>
      <c r="AF188" s="51"/>
      <c r="AG188" s="51"/>
      <c r="AH188" s="51"/>
      <c r="AI188" s="51"/>
      <c r="AJ188" s="51"/>
      <c r="AK188" s="51"/>
      <c r="AL188" s="51"/>
      <c r="AM188" s="51"/>
      <c r="AN188" s="51"/>
      <c r="AO188" s="51"/>
      <c r="AP188" s="51"/>
      <c r="AQ188" s="51"/>
      <c r="AR188" s="51"/>
      <c r="AS188" s="51"/>
      <c r="AT188" s="51"/>
      <c r="AU188" s="51"/>
      <c r="AV188" s="51"/>
      <c r="AW188" s="51"/>
      <c r="AX188" s="51"/>
      <c r="AY188" s="51"/>
      <c r="AZ188" s="51"/>
      <c r="BA188" s="51"/>
      <c r="BB188" s="51"/>
      <c r="BC188" s="51"/>
      <c r="BD188" s="51"/>
      <c r="BE188" s="51"/>
      <c r="BF188" s="51"/>
      <c r="BG188" s="51"/>
      <c r="BH188" s="51"/>
      <c r="BI188" s="51"/>
      <c r="BJ188" s="51"/>
      <c r="BK188" s="51"/>
      <c r="BL188" s="51"/>
      <c r="BM188" s="51"/>
      <c r="BN188" s="51"/>
    </row>
    <row r="189" spans="1:66">
      <c r="A189" s="51"/>
      <c r="B189" s="51"/>
      <c r="C189" s="51"/>
      <c r="D189" s="51"/>
      <c r="E189" s="51"/>
      <c r="F189" s="51"/>
      <c r="G189" s="72"/>
      <c r="H189" s="51"/>
      <c r="I189" s="51"/>
      <c r="J189" s="72"/>
      <c r="K189" s="51"/>
      <c r="L189" s="51"/>
      <c r="M189" s="217"/>
      <c r="N189" s="65"/>
      <c r="O189" s="51"/>
      <c r="P189" s="63"/>
      <c r="Q189" s="211"/>
      <c r="R189" s="212"/>
      <c r="S189" s="51"/>
      <c r="T189" s="51"/>
      <c r="U189" s="72"/>
      <c r="V189" s="51"/>
      <c r="W189" s="63"/>
      <c r="X189" s="51"/>
      <c r="Y189" s="51"/>
      <c r="Z189" s="51"/>
      <c r="AA189" s="51"/>
      <c r="AB189" s="51"/>
      <c r="AC189" s="51"/>
      <c r="AD189" s="51"/>
      <c r="AE189" s="51"/>
      <c r="AF189" s="51"/>
      <c r="AG189" s="51"/>
      <c r="AH189" s="51"/>
      <c r="AI189" s="51"/>
      <c r="AJ189" s="51"/>
      <c r="AK189" s="51"/>
      <c r="AL189" s="51"/>
      <c r="AM189" s="51"/>
      <c r="AN189" s="51"/>
      <c r="AO189" s="51"/>
      <c r="AP189" s="51"/>
      <c r="AQ189" s="51"/>
      <c r="AR189" s="51"/>
      <c r="AS189" s="51"/>
      <c r="AT189" s="51"/>
      <c r="AU189" s="51"/>
      <c r="AV189" s="51"/>
      <c r="AW189" s="51"/>
      <c r="AX189" s="51"/>
      <c r="AY189" s="51"/>
      <c r="AZ189" s="51"/>
      <c r="BA189" s="51"/>
      <c r="BB189" s="51"/>
      <c r="BC189" s="51"/>
      <c r="BD189" s="51"/>
      <c r="BE189" s="51"/>
      <c r="BF189" s="51"/>
      <c r="BG189" s="51"/>
      <c r="BH189" s="51"/>
      <c r="BI189" s="51"/>
      <c r="BJ189" s="51"/>
      <c r="BK189" s="51"/>
      <c r="BL189" s="51"/>
      <c r="BM189" s="51"/>
      <c r="BN189" s="51"/>
    </row>
    <row r="190" spans="1:66">
      <c r="A190" s="51"/>
      <c r="B190" s="51"/>
      <c r="C190" s="51"/>
      <c r="D190" s="51"/>
      <c r="E190" s="51"/>
      <c r="F190" s="51"/>
      <c r="G190" s="72"/>
      <c r="H190" s="51"/>
      <c r="I190" s="51"/>
      <c r="J190" s="72"/>
      <c r="K190" s="51"/>
      <c r="L190" s="51"/>
      <c r="M190" s="217"/>
      <c r="N190" s="65"/>
      <c r="O190" s="51"/>
      <c r="P190" s="63"/>
      <c r="Q190" s="211"/>
      <c r="R190" s="212"/>
      <c r="S190" s="51"/>
      <c r="T190" s="51"/>
      <c r="U190" s="72"/>
      <c r="V190" s="51"/>
      <c r="W190" s="63"/>
      <c r="X190" s="51"/>
      <c r="Y190" s="51"/>
      <c r="Z190" s="51"/>
      <c r="AA190" s="51"/>
      <c r="AB190" s="51"/>
      <c r="AC190" s="51"/>
      <c r="AD190" s="51"/>
      <c r="AE190" s="51"/>
      <c r="AF190" s="51"/>
      <c r="AG190" s="51"/>
      <c r="AH190" s="51"/>
      <c r="AI190" s="51"/>
      <c r="AJ190" s="51"/>
      <c r="AK190" s="51"/>
      <c r="AL190" s="51"/>
      <c r="AM190" s="51"/>
      <c r="AN190" s="51"/>
      <c r="AO190" s="51"/>
      <c r="AP190" s="51"/>
      <c r="AQ190" s="51"/>
      <c r="AR190" s="51"/>
      <c r="AS190" s="51"/>
      <c r="AT190" s="51"/>
      <c r="AU190" s="51"/>
      <c r="AV190" s="51"/>
      <c r="AW190" s="51"/>
      <c r="AX190" s="51"/>
      <c r="AY190" s="51"/>
      <c r="AZ190" s="51"/>
      <c r="BA190" s="51"/>
      <c r="BB190" s="51"/>
      <c r="BC190" s="51"/>
      <c r="BD190" s="51"/>
      <c r="BE190" s="51"/>
      <c r="BF190" s="51"/>
      <c r="BG190" s="51"/>
      <c r="BH190" s="51"/>
      <c r="BI190" s="51"/>
      <c r="BJ190" s="51"/>
      <c r="BK190" s="51"/>
      <c r="BL190" s="51"/>
      <c r="BM190" s="51"/>
      <c r="BN190" s="51"/>
    </row>
    <row r="191" spans="1:66">
      <c r="A191" s="51"/>
      <c r="B191" s="51"/>
      <c r="C191" s="51"/>
      <c r="D191" s="51"/>
      <c r="E191" s="51"/>
      <c r="F191" s="51"/>
      <c r="G191" s="72"/>
      <c r="H191" s="51"/>
      <c r="I191" s="51"/>
      <c r="J191" s="72"/>
      <c r="K191" s="51"/>
      <c r="L191" s="51"/>
      <c r="M191" s="217"/>
      <c r="N191" s="65"/>
      <c r="O191" s="51"/>
      <c r="P191" s="63"/>
      <c r="Q191" s="211"/>
      <c r="R191" s="212"/>
      <c r="S191" s="51"/>
      <c r="T191" s="51"/>
      <c r="U191" s="72"/>
      <c r="V191" s="51"/>
      <c r="W191" s="63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51"/>
      <c r="AK191" s="51"/>
      <c r="AL191" s="51"/>
      <c r="AM191" s="51"/>
      <c r="AN191" s="51"/>
      <c r="AO191" s="51"/>
      <c r="AP191" s="51"/>
      <c r="AQ191" s="51"/>
      <c r="AR191" s="51"/>
      <c r="AS191" s="51"/>
      <c r="AT191" s="51"/>
      <c r="AU191" s="51"/>
      <c r="AV191" s="51"/>
      <c r="AW191" s="51"/>
      <c r="AX191" s="51"/>
      <c r="AY191" s="51"/>
      <c r="AZ191" s="51"/>
      <c r="BA191" s="51"/>
      <c r="BB191" s="51"/>
      <c r="BC191" s="51"/>
      <c r="BD191" s="51"/>
      <c r="BE191" s="51"/>
      <c r="BF191" s="51"/>
      <c r="BG191" s="51"/>
      <c r="BH191" s="51"/>
      <c r="BI191" s="51"/>
      <c r="BJ191" s="51"/>
      <c r="BK191" s="51"/>
      <c r="BL191" s="51"/>
      <c r="BM191" s="51"/>
      <c r="BN191" s="51"/>
    </row>
    <row r="192" spans="1:66">
      <c r="A192" s="51"/>
      <c r="B192" s="51"/>
      <c r="C192" s="51"/>
      <c r="D192" s="51"/>
      <c r="E192" s="51"/>
      <c r="F192" s="51"/>
      <c r="G192" s="72"/>
      <c r="H192" s="51"/>
      <c r="I192" s="51"/>
      <c r="J192" s="72"/>
      <c r="K192" s="51"/>
      <c r="L192" s="51"/>
      <c r="M192" s="217"/>
      <c r="N192" s="65"/>
      <c r="O192" s="51"/>
      <c r="P192" s="63"/>
      <c r="Q192" s="211"/>
      <c r="R192" s="212"/>
      <c r="S192" s="51"/>
      <c r="T192" s="51"/>
      <c r="U192" s="72"/>
      <c r="V192" s="51"/>
      <c r="W192" s="63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51"/>
      <c r="AJ192" s="51"/>
      <c r="AK192" s="51"/>
      <c r="AL192" s="51"/>
      <c r="AM192" s="51"/>
      <c r="AN192" s="51"/>
      <c r="AO192" s="51"/>
      <c r="AP192" s="51"/>
      <c r="AQ192" s="51"/>
      <c r="AR192" s="51"/>
      <c r="AS192" s="51"/>
      <c r="AT192" s="51"/>
      <c r="AU192" s="51"/>
      <c r="AV192" s="51"/>
      <c r="AW192" s="51"/>
      <c r="AX192" s="51"/>
      <c r="AY192" s="51"/>
      <c r="AZ192" s="51"/>
      <c r="BA192" s="51"/>
      <c r="BB192" s="51"/>
      <c r="BC192" s="51"/>
      <c r="BD192" s="51"/>
      <c r="BE192" s="51"/>
      <c r="BF192" s="51"/>
      <c r="BG192" s="51"/>
      <c r="BH192" s="51"/>
      <c r="BI192" s="51"/>
      <c r="BJ192" s="51"/>
      <c r="BK192" s="51"/>
      <c r="BL192" s="51"/>
      <c r="BM192" s="51"/>
      <c r="BN192" s="51"/>
    </row>
    <row r="193" spans="1:66">
      <c r="A193" s="51"/>
      <c r="B193" s="51"/>
      <c r="C193" s="51"/>
      <c r="D193" s="51"/>
      <c r="E193" s="51"/>
      <c r="F193" s="51"/>
      <c r="G193" s="72"/>
      <c r="H193" s="51"/>
      <c r="I193" s="51"/>
      <c r="J193" s="72"/>
      <c r="K193" s="51"/>
      <c r="L193" s="51"/>
      <c r="M193" s="217"/>
      <c r="N193" s="65"/>
      <c r="O193" s="51"/>
      <c r="P193" s="63"/>
      <c r="Q193" s="211"/>
      <c r="R193" s="212"/>
      <c r="S193" s="51"/>
      <c r="T193" s="51"/>
      <c r="U193" s="72"/>
      <c r="V193" s="51"/>
      <c r="W193" s="63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51"/>
      <c r="AJ193" s="51"/>
      <c r="AK193" s="51"/>
      <c r="AL193" s="51"/>
      <c r="AM193" s="51"/>
      <c r="AN193" s="51"/>
      <c r="AO193" s="51"/>
      <c r="AP193" s="51"/>
      <c r="AQ193" s="51"/>
      <c r="AR193" s="51"/>
      <c r="AS193" s="51"/>
      <c r="AT193" s="51"/>
      <c r="AU193" s="51"/>
      <c r="AV193" s="51"/>
      <c r="AW193" s="51"/>
      <c r="AX193" s="51"/>
      <c r="AY193" s="51"/>
      <c r="AZ193" s="51"/>
      <c r="BA193" s="51"/>
      <c r="BB193" s="51"/>
      <c r="BC193" s="51"/>
      <c r="BD193" s="51"/>
      <c r="BE193" s="51"/>
      <c r="BF193" s="51"/>
      <c r="BG193" s="51"/>
      <c r="BH193" s="51"/>
      <c r="BI193" s="51"/>
      <c r="BJ193" s="51"/>
      <c r="BK193" s="51"/>
      <c r="BL193" s="51"/>
      <c r="BM193" s="51"/>
      <c r="BN193" s="51"/>
    </row>
    <row r="194" spans="1:66">
      <c r="A194" s="51"/>
      <c r="B194" s="51"/>
      <c r="C194" s="51"/>
      <c r="D194" s="51"/>
      <c r="E194" s="51"/>
      <c r="F194" s="51"/>
      <c r="G194" s="72"/>
      <c r="H194" s="51"/>
      <c r="I194" s="51"/>
      <c r="J194" s="72"/>
      <c r="K194" s="51"/>
      <c r="L194" s="51"/>
      <c r="M194" s="217"/>
      <c r="N194" s="65"/>
      <c r="O194" s="51"/>
      <c r="P194" s="63"/>
      <c r="Q194" s="211"/>
      <c r="R194" s="212"/>
      <c r="S194" s="51"/>
      <c r="T194" s="51"/>
      <c r="U194" s="72"/>
      <c r="V194" s="51"/>
      <c r="W194" s="63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51"/>
      <c r="AJ194" s="51"/>
      <c r="AK194" s="51"/>
      <c r="AL194" s="51"/>
      <c r="AM194" s="51"/>
      <c r="AN194" s="51"/>
      <c r="AO194" s="51"/>
      <c r="AP194" s="51"/>
      <c r="AQ194" s="51"/>
      <c r="AR194" s="51"/>
      <c r="AS194" s="51"/>
      <c r="AT194" s="51"/>
      <c r="AU194" s="51"/>
      <c r="AV194" s="51"/>
      <c r="AW194" s="51"/>
      <c r="AX194" s="51"/>
      <c r="AY194" s="51"/>
      <c r="AZ194" s="51"/>
      <c r="BA194" s="51"/>
      <c r="BB194" s="51"/>
      <c r="BC194" s="51"/>
      <c r="BD194" s="51"/>
      <c r="BE194" s="51"/>
      <c r="BF194" s="51"/>
      <c r="BG194" s="51"/>
      <c r="BH194" s="51"/>
      <c r="BI194" s="51"/>
      <c r="BJ194" s="51"/>
      <c r="BK194" s="51"/>
      <c r="BL194" s="51"/>
      <c r="BM194" s="51"/>
      <c r="BN194" s="51"/>
    </row>
    <row r="195" spans="1:66">
      <c r="A195" s="51"/>
      <c r="B195" s="51"/>
      <c r="C195" s="51"/>
      <c r="D195" s="51"/>
      <c r="E195" s="51"/>
      <c r="F195" s="51"/>
      <c r="G195" s="72"/>
      <c r="H195" s="51"/>
      <c r="I195" s="51"/>
      <c r="J195" s="72"/>
      <c r="K195" s="51"/>
      <c r="L195" s="51"/>
      <c r="M195" s="217"/>
      <c r="N195" s="65"/>
      <c r="O195" s="51"/>
      <c r="P195" s="63"/>
      <c r="Q195" s="211"/>
      <c r="R195" s="212"/>
      <c r="S195" s="51"/>
      <c r="T195" s="51"/>
      <c r="U195" s="72"/>
      <c r="V195" s="51"/>
      <c r="W195" s="63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  <c r="AK195" s="51"/>
      <c r="AL195" s="51"/>
      <c r="AM195" s="51"/>
      <c r="AN195" s="51"/>
      <c r="AO195" s="51"/>
      <c r="AP195" s="51"/>
      <c r="AQ195" s="51"/>
      <c r="AR195" s="51"/>
      <c r="AS195" s="51"/>
      <c r="AT195" s="51"/>
      <c r="AU195" s="51"/>
      <c r="AV195" s="51"/>
      <c r="AW195" s="51"/>
      <c r="AX195" s="51"/>
      <c r="AY195" s="51"/>
      <c r="AZ195" s="51"/>
      <c r="BA195" s="51"/>
      <c r="BB195" s="51"/>
      <c r="BC195" s="51"/>
      <c r="BD195" s="51"/>
      <c r="BE195" s="51"/>
      <c r="BF195" s="51"/>
      <c r="BG195" s="51"/>
      <c r="BH195" s="51"/>
      <c r="BI195" s="51"/>
      <c r="BJ195" s="51"/>
      <c r="BK195" s="51"/>
      <c r="BL195" s="51"/>
      <c r="BM195" s="51"/>
      <c r="BN195" s="51"/>
    </row>
    <row r="196" spans="1:66">
      <c r="A196" s="51"/>
      <c r="B196" s="51"/>
      <c r="C196" s="51"/>
      <c r="D196" s="51"/>
      <c r="E196" s="51"/>
      <c r="F196" s="51"/>
      <c r="G196" s="72"/>
      <c r="H196" s="51"/>
      <c r="I196" s="51"/>
      <c r="J196" s="72"/>
      <c r="K196" s="51"/>
      <c r="L196" s="51"/>
      <c r="M196" s="217"/>
      <c r="N196" s="65"/>
      <c r="O196" s="51"/>
      <c r="P196" s="63"/>
      <c r="Q196" s="211"/>
      <c r="R196" s="212"/>
      <c r="S196" s="51"/>
      <c r="T196" s="51"/>
      <c r="U196" s="72"/>
      <c r="V196" s="51"/>
      <c r="W196" s="63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  <c r="AK196" s="51"/>
      <c r="AL196" s="51"/>
      <c r="AM196" s="51"/>
      <c r="AN196" s="51"/>
      <c r="AO196" s="51"/>
      <c r="AP196" s="51"/>
      <c r="AQ196" s="51"/>
      <c r="AR196" s="51"/>
      <c r="AS196" s="51"/>
      <c r="AT196" s="51"/>
      <c r="AU196" s="51"/>
      <c r="AV196" s="51"/>
      <c r="AW196" s="51"/>
      <c r="AX196" s="51"/>
      <c r="AY196" s="51"/>
      <c r="AZ196" s="51"/>
      <c r="BA196" s="51"/>
      <c r="BB196" s="51"/>
      <c r="BC196" s="51"/>
      <c r="BD196" s="51"/>
      <c r="BE196" s="51"/>
      <c r="BF196" s="51"/>
      <c r="BG196" s="51"/>
      <c r="BH196" s="51"/>
      <c r="BI196" s="51"/>
      <c r="BJ196" s="51"/>
      <c r="BK196" s="51"/>
      <c r="BL196" s="51"/>
      <c r="BM196" s="51"/>
      <c r="BN196" s="51"/>
    </row>
    <row r="197" spans="1:66">
      <c r="A197" s="51"/>
      <c r="B197" s="51"/>
      <c r="C197" s="51"/>
      <c r="D197" s="51"/>
      <c r="E197" s="51"/>
      <c r="F197" s="51"/>
      <c r="G197" s="72"/>
      <c r="H197" s="51"/>
      <c r="I197" s="51"/>
      <c r="J197" s="72"/>
      <c r="K197" s="51"/>
      <c r="L197" s="51"/>
      <c r="M197" s="217"/>
      <c r="N197" s="65"/>
      <c r="O197" s="51"/>
      <c r="P197" s="63"/>
      <c r="Q197" s="211"/>
      <c r="R197" s="212"/>
      <c r="S197" s="51"/>
      <c r="T197" s="51"/>
      <c r="U197" s="72"/>
      <c r="V197" s="51"/>
      <c r="W197" s="63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  <c r="AJ197" s="51"/>
      <c r="AK197" s="51"/>
      <c r="AL197" s="51"/>
      <c r="AM197" s="51"/>
      <c r="AN197" s="51"/>
      <c r="AO197" s="51"/>
      <c r="AP197" s="51"/>
      <c r="AQ197" s="51"/>
      <c r="AR197" s="51"/>
      <c r="AS197" s="51"/>
      <c r="AT197" s="51"/>
      <c r="AU197" s="51"/>
      <c r="AV197" s="51"/>
      <c r="AW197" s="51"/>
      <c r="AX197" s="51"/>
      <c r="AY197" s="51"/>
      <c r="AZ197" s="51"/>
      <c r="BA197" s="51"/>
      <c r="BB197" s="51"/>
      <c r="BC197" s="51"/>
      <c r="BD197" s="51"/>
      <c r="BE197" s="51"/>
      <c r="BF197" s="51"/>
      <c r="BG197" s="51"/>
      <c r="BH197" s="51"/>
      <c r="BI197" s="51"/>
      <c r="BJ197" s="51"/>
      <c r="BK197" s="51"/>
      <c r="BL197" s="51"/>
      <c r="BM197" s="51"/>
      <c r="BN197" s="51"/>
    </row>
    <row r="198" spans="1:66">
      <c r="A198" s="51"/>
      <c r="B198" s="51"/>
      <c r="C198" s="51"/>
      <c r="D198" s="51"/>
      <c r="E198" s="51"/>
      <c r="F198" s="51"/>
      <c r="G198" s="72"/>
      <c r="H198" s="51"/>
      <c r="I198" s="51"/>
      <c r="J198" s="72"/>
      <c r="K198" s="51"/>
      <c r="L198" s="51"/>
      <c r="M198" s="217"/>
      <c r="N198" s="65"/>
      <c r="O198" s="51"/>
      <c r="P198" s="63"/>
      <c r="Q198" s="211"/>
      <c r="R198" s="212"/>
      <c r="S198" s="51"/>
      <c r="T198" s="51"/>
      <c r="U198" s="72"/>
      <c r="V198" s="51"/>
      <c r="W198" s="63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  <c r="AJ198" s="51"/>
      <c r="AK198" s="51"/>
      <c r="AL198" s="51"/>
      <c r="AM198" s="51"/>
      <c r="AN198" s="51"/>
      <c r="AO198" s="51"/>
      <c r="AP198" s="51"/>
      <c r="AQ198" s="51"/>
      <c r="AR198" s="51"/>
      <c r="AS198" s="51"/>
      <c r="AT198" s="51"/>
      <c r="AU198" s="51"/>
      <c r="AV198" s="51"/>
      <c r="AW198" s="51"/>
      <c r="AX198" s="51"/>
      <c r="AY198" s="51"/>
      <c r="AZ198" s="51"/>
      <c r="BA198" s="51"/>
      <c r="BB198" s="51"/>
      <c r="BC198" s="51"/>
      <c r="BD198" s="51"/>
      <c r="BE198" s="51"/>
      <c r="BF198" s="51"/>
      <c r="BG198" s="51"/>
      <c r="BH198" s="51"/>
      <c r="BI198" s="51"/>
      <c r="BJ198" s="51"/>
      <c r="BK198" s="51"/>
      <c r="BL198" s="51"/>
      <c r="BM198" s="51"/>
      <c r="BN198" s="51"/>
    </row>
  </sheetData>
  <autoFilter xmlns:etc="http://www.wps.cn/officeDocument/2017/etCustomData" ref="A2:BN198" etc:filterBottomFollowUsedRange="0">
    <extLst/>
  </autoFilter>
  <mergeCells count="2">
    <mergeCell ref="N1:S1"/>
    <mergeCell ref="T1:W1"/>
  </mergeCells>
  <pageMargins left="0.7" right="0.7" top="0.75" bottom="0.75" header="0.3" footer="0.3"/>
  <headerFooter/>
  <picture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D900"/>
  </sheetPr>
  <dimension ref="A1:AF231"/>
  <sheetViews>
    <sheetView workbookViewId="0">
      <pane ySplit="11" topLeftCell="A12" activePane="bottomLeft" state="frozen"/>
      <selection/>
      <selection pane="bottomLeft" activeCell="A1" sqref="A1"/>
    </sheetView>
  </sheetViews>
  <sheetFormatPr defaultColWidth="11.0757575757576" defaultRowHeight="15.6"/>
  <cols>
    <col min="1" max="6" width="10" customWidth="1"/>
    <col min="7" max="7" width="12.3030303030303" customWidth="1"/>
    <col min="8" max="8" width="13.1515151515152" customWidth="1"/>
    <col min="9" max="9" width="41.2272727272727" customWidth="1"/>
    <col min="10" max="10" width="5.84090909090909" customWidth="1"/>
    <col min="11" max="11" width="11.0757575757576" customWidth="1"/>
    <col min="12" max="12" width="7" customWidth="1"/>
    <col min="13" max="14" width="10.7651515151515" customWidth="1"/>
    <col min="15" max="17" width="10" customWidth="1"/>
    <col min="18" max="18" width="14.4621212121212" customWidth="1"/>
    <col min="19" max="19" width="10" customWidth="1"/>
    <col min="20" max="20" width="13.2272727272727" hidden="1" customWidth="1" outlineLevel="1"/>
    <col min="21" max="27" width="10" hidden="1" customWidth="1" outlineLevel="1"/>
    <col min="28" max="28" width="11.6893939393939" customWidth="1" collapsed="1"/>
    <col min="29" max="29" width="10" customWidth="1"/>
    <col min="30" max="30" width="19.3030303030303" customWidth="1"/>
    <col min="31" max="31" width="15.6136363636364" customWidth="1"/>
    <col min="32" max="32" width="10" customWidth="1"/>
  </cols>
  <sheetData>
    <row r="1" hidden="1" spans="1:32">
      <c r="A1" s="148"/>
      <c r="B1" s="148"/>
      <c r="C1" s="148"/>
      <c r="D1" s="148"/>
      <c r="E1" s="148"/>
      <c r="F1" s="148"/>
      <c r="G1" s="149" t="s">
        <v>779</v>
      </c>
      <c r="H1" s="149" t="s">
        <v>780</v>
      </c>
      <c r="I1" s="149" t="s">
        <v>480</v>
      </c>
      <c r="J1" s="150" t="s">
        <v>115</v>
      </c>
      <c r="K1" s="148" t="s">
        <v>781</v>
      </c>
      <c r="L1" s="151"/>
      <c r="M1" s="148"/>
      <c r="N1" s="148"/>
      <c r="O1" s="148"/>
      <c r="P1" s="152"/>
      <c r="Q1" s="148"/>
      <c r="R1" s="153"/>
      <c r="S1" s="148"/>
      <c r="T1" s="154"/>
      <c r="U1" s="148"/>
      <c r="V1" s="154"/>
      <c r="W1" s="153"/>
      <c r="X1" s="153"/>
      <c r="Y1" s="148"/>
      <c r="Z1" s="148"/>
      <c r="AA1" s="148"/>
      <c r="AB1" s="148"/>
      <c r="AC1" s="148"/>
      <c r="AD1" s="148"/>
      <c r="AE1" s="148"/>
      <c r="AF1" s="148"/>
    </row>
    <row r="2" hidden="1" spans="1:32">
      <c r="A2" s="148"/>
      <c r="B2" s="148"/>
      <c r="C2" s="148"/>
      <c r="D2" s="148"/>
      <c r="E2" s="148"/>
      <c r="F2" s="148"/>
      <c r="G2" s="155" t="s">
        <v>483</v>
      </c>
      <c r="H2" s="155">
        <v>58001306.62</v>
      </c>
      <c r="I2" s="155">
        <v>27</v>
      </c>
      <c r="J2" s="150" t="s">
        <v>782</v>
      </c>
      <c r="K2" s="156">
        <f t="shared" ref="K2:K7" si="0">I2/64</f>
        <v>0.421875</v>
      </c>
      <c r="L2" s="151"/>
      <c r="M2" s="148"/>
      <c r="N2" s="148"/>
      <c r="O2" s="148"/>
      <c r="P2" s="152"/>
      <c r="Q2" s="148"/>
      <c r="R2" s="153"/>
      <c r="S2" s="148"/>
      <c r="T2" s="154"/>
      <c r="U2" s="148"/>
      <c r="V2" s="154"/>
      <c r="W2" s="153"/>
      <c r="X2" s="153"/>
      <c r="Y2" s="148"/>
      <c r="Z2" s="148"/>
      <c r="AA2" s="148"/>
      <c r="AB2" s="148"/>
      <c r="AC2" s="148"/>
      <c r="AD2" s="148"/>
      <c r="AE2" s="148"/>
      <c r="AF2" s="148"/>
    </row>
    <row r="3" hidden="1" spans="1:32">
      <c r="A3" s="148"/>
      <c r="B3" s="148"/>
      <c r="C3" s="148"/>
      <c r="D3" s="148"/>
      <c r="E3" s="148"/>
      <c r="F3" s="148"/>
      <c r="G3" s="155" t="s">
        <v>783</v>
      </c>
      <c r="H3" s="155">
        <v>22541309.6</v>
      </c>
      <c r="I3" s="155">
        <v>3</v>
      </c>
      <c r="J3" s="150" t="s">
        <v>784</v>
      </c>
      <c r="K3" s="156">
        <f t="shared" si="0"/>
        <v>0.046875</v>
      </c>
      <c r="L3" s="151"/>
      <c r="M3" s="148"/>
      <c r="N3" s="148"/>
      <c r="O3" s="148"/>
      <c r="P3" s="152"/>
      <c r="Q3" s="148"/>
      <c r="R3" s="153"/>
      <c r="S3" s="148"/>
      <c r="T3" s="154"/>
      <c r="U3" s="148"/>
      <c r="V3" s="154"/>
      <c r="W3" s="153"/>
      <c r="X3" s="153"/>
      <c r="Y3" s="148"/>
      <c r="Z3" s="148"/>
      <c r="AA3" s="148"/>
      <c r="AB3" s="148"/>
      <c r="AC3" s="148"/>
      <c r="AD3" s="148"/>
      <c r="AE3" s="148"/>
      <c r="AF3" s="148"/>
    </row>
    <row r="4" hidden="1" spans="1:32">
      <c r="A4" s="148"/>
      <c r="B4" s="148"/>
      <c r="C4" s="148"/>
      <c r="D4" s="148"/>
      <c r="E4" s="148"/>
      <c r="F4" s="148"/>
      <c r="G4" s="155" t="s">
        <v>785</v>
      </c>
      <c r="H4" s="155">
        <v>1752342.9</v>
      </c>
      <c r="I4" s="155">
        <v>22</v>
      </c>
      <c r="J4" s="150" t="s">
        <v>786</v>
      </c>
      <c r="K4" s="156">
        <f t="shared" si="0"/>
        <v>0.34375</v>
      </c>
      <c r="L4" s="151"/>
      <c r="M4" s="148"/>
      <c r="N4" s="148"/>
      <c r="O4" s="148"/>
      <c r="P4" s="152"/>
      <c r="Q4" s="148"/>
      <c r="R4" s="153"/>
      <c r="S4" s="148"/>
      <c r="T4" s="154"/>
      <c r="U4" s="148"/>
      <c r="V4" s="154"/>
      <c r="W4" s="153"/>
      <c r="X4" s="153"/>
      <c r="Y4" s="148"/>
      <c r="Z4" s="148"/>
      <c r="AA4" s="148"/>
      <c r="AB4" s="148"/>
      <c r="AC4" s="148"/>
      <c r="AD4" s="148"/>
      <c r="AE4" s="148"/>
      <c r="AF4" s="148"/>
    </row>
    <row r="5" hidden="1" spans="1:32">
      <c r="A5" s="148"/>
      <c r="B5" s="148"/>
      <c r="C5" s="148"/>
      <c r="D5" s="148"/>
      <c r="E5" s="148"/>
      <c r="F5" s="148"/>
      <c r="G5" s="155" t="s">
        <v>787</v>
      </c>
      <c r="H5" s="155">
        <v>7682019.69</v>
      </c>
      <c r="I5" s="155">
        <v>8</v>
      </c>
      <c r="J5" s="150" t="s">
        <v>788</v>
      </c>
      <c r="K5" s="156">
        <f t="shared" si="0"/>
        <v>0.125</v>
      </c>
      <c r="L5" s="151"/>
      <c r="M5" s="148"/>
      <c r="N5" s="148"/>
      <c r="O5" s="148"/>
      <c r="P5" s="152"/>
      <c r="Q5" s="148"/>
      <c r="R5" s="153"/>
      <c r="S5" s="148"/>
      <c r="T5" s="154"/>
      <c r="U5" s="148"/>
      <c r="V5" s="154"/>
      <c r="W5" s="153"/>
      <c r="X5" s="153"/>
      <c r="Y5" s="148"/>
      <c r="Z5" s="148"/>
      <c r="AA5" s="148"/>
      <c r="AB5" s="148"/>
      <c r="AC5" s="148"/>
      <c r="AD5" s="148"/>
      <c r="AE5" s="148"/>
      <c r="AF5" s="148"/>
    </row>
    <row r="6" hidden="1" spans="1:32">
      <c r="A6" s="148"/>
      <c r="B6" s="148"/>
      <c r="C6" s="148"/>
      <c r="D6" s="148"/>
      <c r="E6" s="148"/>
      <c r="F6" s="148"/>
      <c r="G6" s="155" t="s">
        <v>789</v>
      </c>
      <c r="H6" s="155">
        <v>0</v>
      </c>
      <c r="I6" s="155">
        <v>4</v>
      </c>
      <c r="J6" s="150"/>
      <c r="K6" s="156">
        <f t="shared" si="0"/>
        <v>0.0625</v>
      </c>
      <c r="L6" s="151"/>
      <c r="M6" s="148"/>
      <c r="N6" s="148"/>
      <c r="O6" s="148"/>
      <c r="P6" s="152"/>
      <c r="Q6" s="148"/>
      <c r="R6" s="153"/>
      <c r="S6" s="148"/>
      <c r="T6" s="154"/>
      <c r="U6" s="148"/>
      <c r="V6" s="154"/>
      <c r="W6" s="153"/>
      <c r="X6" s="153"/>
      <c r="Y6" s="148"/>
      <c r="Z6" s="148"/>
      <c r="AA6" s="148"/>
      <c r="AB6" s="148"/>
      <c r="AC6" s="148"/>
      <c r="AD6" s="148"/>
      <c r="AE6" s="148"/>
      <c r="AF6" s="148"/>
    </row>
    <row r="7" hidden="1" spans="1:32">
      <c r="A7" s="148"/>
      <c r="B7" s="148"/>
      <c r="C7" s="148"/>
      <c r="D7" s="148"/>
      <c r="E7" s="148"/>
      <c r="F7" s="148"/>
      <c r="G7" s="155" t="s">
        <v>382</v>
      </c>
      <c r="H7" s="155">
        <f>SUM(H2:H5)</f>
        <v>89976978.81</v>
      </c>
      <c r="I7" s="155">
        <v>64</v>
      </c>
      <c r="J7" s="150"/>
      <c r="K7" s="156">
        <f t="shared" si="0"/>
        <v>1</v>
      </c>
      <c r="L7" s="151"/>
      <c r="M7" s="148"/>
      <c r="N7" s="148"/>
      <c r="O7" s="148"/>
      <c r="P7" s="152"/>
      <c r="Q7" s="148"/>
      <c r="R7" s="153"/>
      <c r="S7" s="148"/>
      <c r="T7" s="154"/>
      <c r="U7" s="148"/>
      <c r="V7" s="154"/>
      <c r="W7" s="153"/>
      <c r="X7" s="153"/>
      <c r="Y7" s="148"/>
      <c r="Z7" s="148"/>
      <c r="AA7" s="148"/>
      <c r="AB7" s="148"/>
      <c r="AC7" s="148"/>
      <c r="AD7" s="148"/>
      <c r="AE7" s="148"/>
      <c r="AF7" s="148"/>
    </row>
    <row r="8" hidden="1" spans="1:32">
      <c r="A8" s="148"/>
      <c r="B8" s="148"/>
      <c r="C8" s="148"/>
      <c r="D8" s="148"/>
      <c r="E8" s="148"/>
      <c r="F8" s="148"/>
      <c r="G8" s="148"/>
      <c r="H8" s="148"/>
      <c r="I8" s="148"/>
      <c r="J8" s="154"/>
      <c r="K8" s="148"/>
      <c r="L8" s="148"/>
      <c r="M8" s="148"/>
      <c r="N8" s="148"/>
      <c r="O8" s="148"/>
      <c r="P8" s="152"/>
      <c r="Q8" s="148"/>
      <c r="R8" s="153"/>
      <c r="S8" s="148"/>
      <c r="T8" s="154"/>
      <c r="U8" s="148"/>
      <c r="V8" s="154"/>
      <c r="W8" s="153"/>
      <c r="X8" s="153"/>
      <c r="Y8" s="148"/>
      <c r="Z8" s="148"/>
      <c r="AA8" s="148"/>
      <c r="AB8" s="148"/>
      <c r="AC8" s="148"/>
      <c r="AD8" s="148"/>
      <c r="AE8" s="148"/>
      <c r="AF8" s="148"/>
    </row>
    <row r="9" hidden="1" spans="1:32">
      <c r="A9" s="148"/>
      <c r="B9" s="148"/>
      <c r="C9" s="148"/>
      <c r="D9" s="148"/>
      <c r="E9" s="148"/>
      <c r="F9" s="148"/>
      <c r="G9" s="148"/>
      <c r="H9" s="148"/>
      <c r="I9" s="148"/>
      <c r="J9" s="154"/>
      <c r="K9" s="148"/>
      <c r="L9" s="148"/>
      <c r="M9" s="148"/>
      <c r="N9" s="148"/>
      <c r="O9" s="148"/>
      <c r="P9" s="152"/>
      <c r="Q9" s="157">
        <v>91022054.05</v>
      </c>
      <c r="R9" s="158"/>
      <c r="S9" s="158"/>
      <c r="T9" s="159">
        <v>72869897.002</v>
      </c>
      <c r="U9" s="158"/>
      <c r="V9" s="160"/>
      <c r="W9" s="153"/>
      <c r="X9" s="153"/>
      <c r="Y9" s="158"/>
      <c r="Z9" s="148"/>
      <c r="AA9" s="148"/>
      <c r="AB9" s="148"/>
      <c r="AC9" s="148"/>
      <c r="AD9" s="148"/>
      <c r="AE9" s="148"/>
      <c r="AF9" s="148"/>
    </row>
    <row r="10" spans="1:32">
      <c r="A10" s="148"/>
      <c r="B10" s="148"/>
      <c r="C10" s="148"/>
      <c r="D10" s="148"/>
      <c r="E10" s="148"/>
      <c r="F10" s="161"/>
      <c r="G10" s="148"/>
      <c r="H10" s="148"/>
      <c r="I10" s="148"/>
      <c r="J10" s="154"/>
      <c r="K10" s="148"/>
      <c r="L10" s="148"/>
      <c r="M10" s="148"/>
      <c r="N10" s="148"/>
      <c r="O10" s="162">
        <v>45717</v>
      </c>
      <c r="P10" s="163"/>
      <c r="Q10" s="163"/>
      <c r="R10" s="163"/>
      <c r="S10" s="163"/>
      <c r="T10" s="163"/>
      <c r="U10" s="162">
        <v>45901</v>
      </c>
      <c r="V10" s="162"/>
      <c r="W10" s="164"/>
      <c r="X10" s="164"/>
      <c r="Y10" s="148"/>
      <c r="Z10" s="148"/>
      <c r="AA10" s="148"/>
      <c r="AB10" s="148"/>
      <c r="AC10" s="148"/>
      <c r="AD10" s="148"/>
      <c r="AE10" s="148"/>
      <c r="AF10" s="148"/>
    </row>
    <row r="11" spans="1:32">
      <c r="A11" s="148" t="s">
        <v>586</v>
      </c>
      <c r="B11" s="148" t="s">
        <v>587</v>
      </c>
      <c r="C11" s="148" t="s">
        <v>588</v>
      </c>
      <c r="D11" s="148" t="s">
        <v>589</v>
      </c>
      <c r="E11" s="148" t="s">
        <v>590</v>
      </c>
      <c r="F11" s="161" t="s">
        <v>495</v>
      </c>
      <c r="G11" s="148" t="s">
        <v>383</v>
      </c>
      <c r="H11" s="148" t="s">
        <v>385</v>
      </c>
      <c r="I11" s="148" t="s">
        <v>105</v>
      </c>
      <c r="J11" s="154" t="s">
        <v>609</v>
      </c>
      <c r="K11" s="148" t="s">
        <v>496</v>
      </c>
      <c r="L11" s="165" t="s">
        <v>790</v>
      </c>
      <c r="M11" s="161" t="s">
        <v>791</v>
      </c>
      <c r="N11" s="165" t="s">
        <v>792</v>
      </c>
      <c r="O11" s="166" t="s">
        <v>793</v>
      </c>
      <c r="P11" s="167" t="s">
        <v>794</v>
      </c>
      <c r="Q11" s="166" t="s">
        <v>795</v>
      </c>
      <c r="R11" s="168" t="s">
        <v>796</v>
      </c>
      <c r="S11" s="166" t="s">
        <v>797</v>
      </c>
      <c r="T11" s="169" t="s">
        <v>798</v>
      </c>
      <c r="U11" s="148" t="s">
        <v>113</v>
      </c>
      <c r="V11" s="154" t="s">
        <v>114</v>
      </c>
      <c r="W11" s="153" t="s">
        <v>482</v>
      </c>
      <c r="X11" s="153" t="s">
        <v>502</v>
      </c>
      <c r="Y11" s="148" t="s">
        <v>629</v>
      </c>
      <c r="Z11" s="148" t="s">
        <v>630</v>
      </c>
      <c r="AA11" s="148"/>
      <c r="AB11" s="148" t="s">
        <v>504</v>
      </c>
      <c r="AC11" s="148" t="s">
        <v>505</v>
      </c>
      <c r="AD11" s="148" t="s">
        <v>799</v>
      </c>
      <c r="AE11" s="148" t="s">
        <v>800</v>
      </c>
      <c r="AF11" s="148" t="s">
        <v>801</v>
      </c>
    </row>
    <row r="12" spans="1:32">
      <c r="A12" s="151" t="s">
        <v>802</v>
      </c>
      <c r="B12" s="151" t="s">
        <v>803</v>
      </c>
      <c r="C12" s="151">
        <v>13298766926</v>
      </c>
      <c r="D12" s="151">
        <v>10280191</v>
      </c>
      <c r="E12" s="151">
        <v>1140459.76</v>
      </c>
      <c r="F12" s="151">
        <v>1000940.99</v>
      </c>
      <c r="G12" s="170" t="s">
        <v>804</v>
      </c>
      <c r="H12" s="151">
        <v>314.41</v>
      </c>
      <c r="I12" s="170" t="s">
        <v>805</v>
      </c>
      <c r="J12" s="171" t="s">
        <v>537</v>
      </c>
      <c r="K12" s="151" t="s">
        <v>507</v>
      </c>
      <c r="L12" s="151" t="s">
        <v>160</v>
      </c>
      <c r="M12" s="151" t="s">
        <v>160</v>
      </c>
      <c r="N12" s="151" t="s">
        <v>508</v>
      </c>
      <c r="O12" s="151">
        <v>3280</v>
      </c>
      <c r="P12" s="172">
        <f>F12/H12</f>
        <v>3183.55329028975</v>
      </c>
      <c r="Q12" s="151">
        <f t="shared" ref="Q12:Q43" si="1">O12*H12</f>
        <v>1031264.8</v>
      </c>
      <c r="R12" s="173">
        <f t="shared" ref="R12:R43" si="2">Q12/F12</f>
        <v>1.03029530242337</v>
      </c>
      <c r="S12" s="151">
        <f t="shared" ref="S12:S57" si="3">O12*0.8</f>
        <v>2624</v>
      </c>
      <c r="T12" s="171">
        <f t="shared" ref="T12:T43" si="4">S12*H12</f>
        <v>825011.84</v>
      </c>
      <c r="U12" s="151">
        <v>2400</v>
      </c>
      <c r="V12" s="171">
        <f t="shared" ref="V12:V43" si="5">U12*H12</f>
        <v>754584</v>
      </c>
      <c r="W12" s="173">
        <f t="shared" ref="W12:W43" si="6">V12/F12</f>
        <v>0.753874611529297</v>
      </c>
      <c r="X12" s="173">
        <f t="shared" ref="X12:X43" si="7">V12/T12</f>
        <v>0.914634146341463</v>
      </c>
      <c r="Y12" s="151" t="s">
        <v>806</v>
      </c>
      <c r="Z12" s="151" t="s">
        <v>807</v>
      </c>
      <c r="AA12" s="151"/>
      <c r="AB12" s="151" t="s">
        <v>508</v>
      </c>
      <c r="AC12" s="151" t="s">
        <v>808</v>
      </c>
      <c r="AD12" s="170" t="s">
        <v>809</v>
      </c>
      <c r="AE12" s="170" t="s">
        <v>810</v>
      </c>
      <c r="AF12" s="170">
        <v>10000</v>
      </c>
    </row>
    <row r="13" spans="1:32">
      <c r="A13" s="151" t="s">
        <v>802</v>
      </c>
      <c r="B13" s="151" t="s">
        <v>803</v>
      </c>
      <c r="C13" s="151">
        <v>13298766926</v>
      </c>
      <c r="D13" s="151">
        <v>10278100</v>
      </c>
      <c r="E13" s="151">
        <v>1156801.74</v>
      </c>
      <c r="F13" s="151">
        <v>1012582.39</v>
      </c>
      <c r="G13" s="170" t="s">
        <v>811</v>
      </c>
      <c r="H13" s="151">
        <v>319.74</v>
      </c>
      <c r="I13" s="170" t="s">
        <v>812</v>
      </c>
      <c r="J13" s="171" t="s">
        <v>537</v>
      </c>
      <c r="K13" s="151" t="s">
        <v>507</v>
      </c>
      <c r="L13" s="151" t="s">
        <v>160</v>
      </c>
      <c r="M13" s="151" t="s">
        <v>160</v>
      </c>
      <c r="N13" s="151" t="s">
        <v>508</v>
      </c>
      <c r="O13" s="151">
        <v>3280</v>
      </c>
      <c r="P13" s="172">
        <f>F13/H13</f>
        <v>3166.89306936886</v>
      </c>
      <c r="Q13" s="151">
        <f t="shared" si="1"/>
        <v>1048747.2</v>
      </c>
      <c r="R13" s="173">
        <f t="shared" si="2"/>
        <v>1.03571542459868</v>
      </c>
      <c r="S13" s="151">
        <f t="shared" si="3"/>
        <v>2624</v>
      </c>
      <c r="T13" s="171">
        <f t="shared" si="4"/>
        <v>838997.76</v>
      </c>
      <c r="U13" s="151">
        <v>2400</v>
      </c>
      <c r="V13" s="171">
        <f t="shared" si="5"/>
        <v>767376</v>
      </c>
      <c r="W13" s="173">
        <f t="shared" si="6"/>
        <v>0.757840554584403</v>
      </c>
      <c r="X13" s="173">
        <f t="shared" si="7"/>
        <v>0.914634146341463</v>
      </c>
      <c r="Y13" s="151" t="s">
        <v>806</v>
      </c>
      <c r="Z13" s="151" t="s">
        <v>807</v>
      </c>
      <c r="AA13" s="151"/>
      <c r="AB13" s="151" t="s">
        <v>508</v>
      </c>
      <c r="AC13" s="151" t="s">
        <v>808</v>
      </c>
      <c r="AD13" s="170" t="s">
        <v>809</v>
      </c>
      <c r="AE13" s="170" t="s">
        <v>810</v>
      </c>
      <c r="AF13" s="170">
        <v>6000</v>
      </c>
    </row>
    <row r="14" ht="158.4" spans="1:32">
      <c r="A14" s="151" t="s">
        <v>813</v>
      </c>
      <c r="B14" s="151" t="s">
        <v>814</v>
      </c>
      <c r="C14" s="151">
        <v>15141145309</v>
      </c>
      <c r="D14" s="151">
        <v>10280445</v>
      </c>
      <c r="E14" s="151">
        <v>600000</v>
      </c>
      <c r="F14" s="151">
        <v>526500</v>
      </c>
      <c r="G14" s="170" t="s">
        <v>815</v>
      </c>
      <c r="H14" s="151">
        <v>55.22</v>
      </c>
      <c r="I14" s="151" t="s">
        <v>816</v>
      </c>
      <c r="J14" s="171" t="s">
        <v>537</v>
      </c>
      <c r="K14" s="151" t="s">
        <v>507</v>
      </c>
      <c r="L14" s="151" t="s">
        <v>118</v>
      </c>
      <c r="M14" s="151" t="s">
        <v>118</v>
      </c>
      <c r="N14" s="174" t="s">
        <v>817</v>
      </c>
      <c r="O14" s="151">
        <v>7800</v>
      </c>
      <c r="P14" s="151"/>
      <c r="Q14" s="151">
        <f t="shared" si="1"/>
        <v>430716</v>
      </c>
      <c r="R14" s="173">
        <f t="shared" si="2"/>
        <v>0.818074074074074</v>
      </c>
      <c r="S14" s="151">
        <f t="shared" si="3"/>
        <v>6240</v>
      </c>
      <c r="T14" s="171">
        <f t="shared" si="4"/>
        <v>344572.8</v>
      </c>
      <c r="U14" s="151">
        <v>5640.6</v>
      </c>
      <c r="V14" s="171">
        <f t="shared" si="5"/>
        <v>311473.932</v>
      </c>
      <c r="W14" s="173">
        <f t="shared" si="6"/>
        <v>0.591593413105413</v>
      </c>
      <c r="X14" s="173">
        <f t="shared" si="7"/>
        <v>0.903942307692308</v>
      </c>
      <c r="Y14" s="151" t="s">
        <v>818</v>
      </c>
      <c r="Z14" s="151" t="s">
        <v>819</v>
      </c>
      <c r="AA14" s="151"/>
      <c r="AB14" s="148" t="s">
        <v>508</v>
      </c>
      <c r="AC14" s="151" t="s">
        <v>814</v>
      </c>
      <c r="AD14" s="170" t="s">
        <v>820</v>
      </c>
      <c r="AE14" s="170" t="s">
        <v>810</v>
      </c>
      <c r="AF14" s="170">
        <f>1400*12</f>
        <v>16800</v>
      </c>
    </row>
    <row r="15" spans="1:32">
      <c r="A15" s="170" t="s">
        <v>821</v>
      </c>
      <c r="B15" s="151"/>
      <c r="C15" s="151"/>
      <c r="D15" s="170">
        <v>10124160</v>
      </c>
      <c r="E15" s="170">
        <v>34628.8</v>
      </c>
      <c r="F15" s="170">
        <v>15600.99</v>
      </c>
      <c r="G15" s="170" t="s">
        <v>822</v>
      </c>
      <c r="H15" s="170">
        <v>21.37</v>
      </c>
      <c r="I15" s="170" t="s">
        <v>822</v>
      </c>
      <c r="J15" s="175" t="s">
        <v>537</v>
      </c>
      <c r="K15" s="170" t="s">
        <v>160</v>
      </c>
      <c r="L15" s="170" t="s">
        <v>160</v>
      </c>
      <c r="M15" s="170" t="s">
        <v>160</v>
      </c>
      <c r="N15" s="176" t="s">
        <v>823</v>
      </c>
      <c r="O15" s="151">
        <v>4200</v>
      </c>
      <c r="P15" s="172">
        <f>F15/H15</f>
        <v>730.041647168928</v>
      </c>
      <c r="Q15" s="151">
        <f t="shared" si="1"/>
        <v>89754</v>
      </c>
      <c r="R15" s="173">
        <f t="shared" si="2"/>
        <v>5.75309643811066</v>
      </c>
      <c r="S15" s="151">
        <f t="shared" si="3"/>
        <v>3360</v>
      </c>
      <c r="T15" s="171">
        <f t="shared" si="4"/>
        <v>71803.2</v>
      </c>
      <c r="U15" s="151">
        <v>3672</v>
      </c>
      <c r="V15" s="171">
        <f t="shared" si="5"/>
        <v>78470.64</v>
      </c>
      <c r="W15" s="173">
        <f t="shared" si="6"/>
        <v>5.02985002874818</v>
      </c>
      <c r="X15" s="173">
        <f t="shared" si="7"/>
        <v>1.09285714285714</v>
      </c>
      <c r="Y15" s="151" t="s">
        <v>824</v>
      </c>
      <c r="Z15" s="151" t="s">
        <v>825</v>
      </c>
      <c r="AA15" s="151"/>
      <c r="AB15" s="151" t="s">
        <v>508</v>
      </c>
      <c r="AC15" s="151" t="s">
        <v>825</v>
      </c>
      <c r="AD15" s="151"/>
      <c r="AE15" s="170" t="s">
        <v>826</v>
      </c>
      <c r="AF15" s="151"/>
    </row>
    <row r="16" spans="1:32">
      <c r="A16" s="170" t="s">
        <v>821</v>
      </c>
      <c r="B16" s="151"/>
      <c r="C16" s="151"/>
      <c r="D16" s="170">
        <v>10124154</v>
      </c>
      <c r="E16" s="170">
        <v>72887.39</v>
      </c>
      <c r="F16" s="170">
        <v>32837.81</v>
      </c>
      <c r="G16" s="170" t="s">
        <v>827</v>
      </c>
      <c r="H16" s="170">
        <v>44.98</v>
      </c>
      <c r="I16" s="170" t="s">
        <v>827</v>
      </c>
      <c r="J16" s="175" t="s">
        <v>537</v>
      </c>
      <c r="K16" s="170" t="s">
        <v>160</v>
      </c>
      <c r="L16" s="170" t="s">
        <v>160</v>
      </c>
      <c r="M16" s="170" t="s">
        <v>160</v>
      </c>
      <c r="N16" s="176" t="s">
        <v>823</v>
      </c>
      <c r="O16" s="151">
        <v>4200</v>
      </c>
      <c r="P16" s="172">
        <f>F16/H16</f>
        <v>730.053579368608</v>
      </c>
      <c r="Q16" s="151">
        <f t="shared" si="1"/>
        <v>188916</v>
      </c>
      <c r="R16" s="173">
        <f t="shared" si="2"/>
        <v>5.75300240789505</v>
      </c>
      <c r="S16" s="151">
        <f t="shared" si="3"/>
        <v>3360</v>
      </c>
      <c r="T16" s="171">
        <f t="shared" si="4"/>
        <v>151132.8</v>
      </c>
      <c r="U16" s="151">
        <v>3672</v>
      </c>
      <c r="V16" s="171">
        <f t="shared" si="5"/>
        <v>165166.56</v>
      </c>
      <c r="W16" s="173">
        <f t="shared" si="6"/>
        <v>5.02976781947395</v>
      </c>
      <c r="X16" s="173">
        <f t="shared" si="7"/>
        <v>1.09285714285714</v>
      </c>
      <c r="Y16" s="151" t="s">
        <v>824</v>
      </c>
      <c r="Z16" s="151" t="s">
        <v>825</v>
      </c>
      <c r="AA16" s="151"/>
      <c r="AB16" s="151" t="s">
        <v>508</v>
      </c>
      <c r="AC16" s="151" t="s">
        <v>825</v>
      </c>
      <c r="AD16" s="151"/>
      <c r="AE16" s="170" t="s">
        <v>826</v>
      </c>
      <c r="AF16" s="151"/>
    </row>
    <row r="17" spans="1:32">
      <c r="A17" s="151" t="s">
        <v>821</v>
      </c>
      <c r="B17" s="151" t="s">
        <v>828</v>
      </c>
      <c r="C17" s="151">
        <v>13883678122</v>
      </c>
      <c r="D17" s="151">
        <v>10124162</v>
      </c>
      <c r="E17" s="151">
        <v>89820.99</v>
      </c>
      <c r="F17" s="151">
        <v>40689.63</v>
      </c>
      <c r="G17" s="170" t="s">
        <v>829</v>
      </c>
      <c r="H17" s="170">
        <v>55.43</v>
      </c>
      <c r="I17" s="170" t="s">
        <v>829</v>
      </c>
      <c r="J17" s="171" t="s">
        <v>537</v>
      </c>
      <c r="K17" s="151" t="s">
        <v>507</v>
      </c>
      <c r="L17" s="170" t="s">
        <v>160</v>
      </c>
      <c r="M17" s="170" t="s">
        <v>160</v>
      </c>
      <c r="N17" s="170" t="s">
        <v>830</v>
      </c>
      <c r="O17" s="177">
        <v>4200</v>
      </c>
      <c r="P17" s="172">
        <f>F17/H17</f>
        <v>734.072343496302</v>
      </c>
      <c r="Q17" s="151">
        <f t="shared" si="1"/>
        <v>232806</v>
      </c>
      <c r="R17" s="173">
        <f t="shared" si="2"/>
        <v>5.72150692940683</v>
      </c>
      <c r="S17" s="151">
        <f t="shared" si="3"/>
        <v>3360</v>
      </c>
      <c r="T17" s="171">
        <f t="shared" si="4"/>
        <v>186244.8</v>
      </c>
      <c r="U17" s="151">
        <v>3672</v>
      </c>
      <c r="V17" s="171">
        <f t="shared" si="5"/>
        <v>203538.96</v>
      </c>
      <c r="W17" s="173">
        <f t="shared" si="6"/>
        <v>5.00223177256711</v>
      </c>
      <c r="X17" s="173">
        <f t="shared" si="7"/>
        <v>1.09285714285714</v>
      </c>
      <c r="Y17" s="151" t="s">
        <v>824</v>
      </c>
      <c r="Z17" s="151" t="s">
        <v>825</v>
      </c>
      <c r="AA17" s="151"/>
      <c r="AB17" s="151" t="s">
        <v>508</v>
      </c>
      <c r="AC17" s="151" t="s">
        <v>825</v>
      </c>
      <c r="AD17" s="151"/>
      <c r="AE17" s="170" t="s">
        <v>826</v>
      </c>
      <c r="AF17" s="151"/>
    </row>
    <row r="18" spans="1:32">
      <c r="A18" s="151" t="s">
        <v>831</v>
      </c>
      <c r="B18" s="151" t="s">
        <v>552</v>
      </c>
      <c r="C18" s="151">
        <v>13238133577</v>
      </c>
      <c r="D18" s="151">
        <v>10174336</v>
      </c>
      <c r="E18" s="151">
        <v>522313.27</v>
      </c>
      <c r="F18" s="151">
        <v>421720.95</v>
      </c>
      <c r="G18" s="170" t="s">
        <v>832</v>
      </c>
      <c r="H18" s="151">
        <v>86.13</v>
      </c>
      <c r="I18" s="170" t="s">
        <v>833</v>
      </c>
      <c r="J18" s="171" t="s">
        <v>537</v>
      </c>
      <c r="K18" s="151" t="s">
        <v>507</v>
      </c>
      <c r="L18" s="151" t="s">
        <v>204</v>
      </c>
      <c r="M18" s="151" t="s">
        <v>204</v>
      </c>
      <c r="N18" s="151" t="s">
        <v>508</v>
      </c>
      <c r="O18" s="177">
        <v>3450</v>
      </c>
      <c r="P18" s="151"/>
      <c r="Q18" s="151">
        <f t="shared" si="1"/>
        <v>297148.5</v>
      </c>
      <c r="R18" s="173">
        <f t="shared" si="2"/>
        <v>0.704609291997469</v>
      </c>
      <c r="S18" s="151">
        <f t="shared" si="3"/>
        <v>2760</v>
      </c>
      <c r="T18" s="171">
        <f t="shared" si="4"/>
        <v>237718.8</v>
      </c>
      <c r="U18" s="151">
        <v>2700</v>
      </c>
      <c r="V18" s="171">
        <f t="shared" si="5"/>
        <v>232551</v>
      </c>
      <c r="W18" s="173">
        <f t="shared" si="6"/>
        <v>0.551433358954541</v>
      </c>
      <c r="X18" s="173">
        <f t="shared" si="7"/>
        <v>0.978260869565217</v>
      </c>
      <c r="Y18" s="151" t="s">
        <v>834</v>
      </c>
      <c r="Z18" s="151" t="s">
        <v>835</v>
      </c>
      <c r="AA18" s="151"/>
      <c r="AB18" s="151" t="s">
        <v>508</v>
      </c>
      <c r="AC18" s="151" t="s">
        <v>552</v>
      </c>
      <c r="AD18" s="151"/>
      <c r="AE18" s="170" t="s">
        <v>810</v>
      </c>
      <c r="AF18" s="170">
        <v>20000</v>
      </c>
    </row>
    <row r="19" spans="1:32">
      <c r="A19" s="151" t="s">
        <v>802</v>
      </c>
      <c r="B19" s="151" t="s">
        <v>803</v>
      </c>
      <c r="C19" s="151">
        <v>13298766926</v>
      </c>
      <c r="D19" s="151">
        <v>10369059</v>
      </c>
      <c r="E19" s="151">
        <v>71312.25</v>
      </c>
      <c r="F19" s="151">
        <v>66676.97</v>
      </c>
      <c r="G19" s="151" t="s">
        <v>836</v>
      </c>
      <c r="H19" s="151">
        <v>19.78</v>
      </c>
      <c r="I19" s="151" t="s">
        <v>837</v>
      </c>
      <c r="J19" s="171" t="s">
        <v>537</v>
      </c>
      <c r="K19" s="151" t="s">
        <v>129</v>
      </c>
      <c r="L19" s="151" t="s">
        <v>129</v>
      </c>
      <c r="M19" s="151" t="s">
        <v>129</v>
      </c>
      <c r="N19" s="151"/>
      <c r="O19" s="151">
        <v>2100</v>
      </c>
      <c r="P19" s="151"/>
      <c r="Q19" s="151">
        <f t="shared" si="1"/>
        <v>41538</v>
      </c>
      <c r="R19" s="173">
        <f t="shared" si="2"/>
        <v>0.622973719411665</v>
      </c>
      <c r="S19" s="151">
        <f t="shared" si="3"/>
        <v>1680</v>
      </c>
      <c r="T19" s="171">
        <f t="shared" si="4"/>
        <v>33230.4</v>
      </c>
      <c r="U19" s="151">
        <v>1604</v>
      </c>
      <c r="V19" s="171">
        <f t="shared" si="5"/>
        <v>31727.12</v>
      </c>
      <c r="W19" s="173">
        <f t="shared" si="6"/>
        <v>0.475833259969672</v>
      </c>
      <c r="X19" s="173">
        <f t="shared" si="7"/>
        <v>0.954761904761905</v>
      </c>
      <c r="Y19" s="151" t="s">
        <v>806</v>
      </c>
      <c r="Z19" s="151" t="s">
        <v>807</v>
      </c>
      <c r="AA19" s="151"/>
      <c r="AB19" s="151"/>
      <c r="AC19" s="148" t="s">
        <v>808</v>
      </c>
      <c r="AD19" s="151">
        <f>U19*0.9</f>
        <v>1443.6</v>
      </c>
      <c r="AE19" s="170" t="s">
        <v>810</v>
      </c>
      <c r="AF19" s="170">
        <v>2700</v>
      </c>
    </row>
    <row r="20" spans="1:32">
      <c r="A20" s="151" t="s">
        <v>802</v>
      </c>
      <c r="B20" s="151" t="s">
        <v>803</v>
      </c>
      <c r="C20" s="151">
        <v>13298766926</v>
      </c>
      <c r="D20" s="151">
        <v>10344828</v>
      </c>
      <c r="E20" s="151">
        <v>470301.72</v>
      </c>
      <c r="F20" s="151">
        <v>436204.87</v>
      </c>
      <c r="G20" s="151" t="s">
        <v>838</v>
      </c>
      <c r="H20" s="151">
        <v>117.62</v>
      </c>
      <c r="I20" s="170" t="s">
        <v>839</v>
      </c>
      <c r="J20" s="171" t="s">
        <v>537</v>
      </c>
      <c r="K20" s="151" t="s">
        <v>507</v>
      </c>
      <c r="L20" s="151" t="s">
        <v>160</v>
      </c>
      <c r="M20" s="151" t="s">
        <v>160</v>
      </c>
      <c r="N20" s="151" t="s">
        <v>508</v>
      </c>
      <c r="O20" s="151">
        <v>3280</v>
      </c>
      <c r="P20" s="151"/>
      <c r="Q20" s="151">
        <f t="shared" si="1"/>
        <v>385793.6</v>
      </c>
      <c r="R20" s="173">
        <f t="shared" si="2"/>
        <v>0.884432124749089</v>
      </c>
      <c r="S20" s="151">
        <f t="shared" si="3"/>
        <v>2624</v>
      </c>
      <c r="T20" s="171">
        <f t="shared" si="4"/>
        <v>308634.88</v>
      </c>
      <c r="U20" s="151">
        <v>2560</v>
      </c>
      <c r="V20" s="171">
        <f t="shared" si="5"/>
        <v>301107.2</v>
      </c>
      <c r="W20" s="173">
        <f t="shared" si="6"/>
        <v>0.690288487609045</v>
      </c>
      <c r="X20" s="173">
        <f t="shared" si="7"/>
        <v>0.975609756097561</v>
      </c>
      <c r="Y20" s="151" t="s">
        <v>806</v>
      </c>
      <c r="Z20" s="151" t="s">
        <v>807</v>
      </c>
      <c r="AA20" s="151"/>
      <c r="AB20" s="151" t="s">
        <v>508</v>
      </c>
      <c r="AC20" s="151" t="s">
        <v>808</v>
      </c>
      <c r="AD20" s="170" t="s">
        <v>809</v>
      </c>
      <c r="AE20" s="170" t="s">
        <v>810</v>
      </c>
      <c r="AF20" s="170">
        <v>6000</v>
      </c>
    </row>
    <row r="21" spans="1:32">
      <c r="A21" s="151" t="s">
        <v>802</v>
      </c>
      <c r="B21" s="151" t="s">
        <v>803</v>
      </c>
      <c r="C21" s="151">
        <v>13298766926</v>
      </c>
      <c r="D21" s="151">
        <v>10286094</v>
      </c>
      <c r="E21" s="151">
        <v>1346846.1</v>
      </c>
      <c r="F21" s="151">
        <v>1188591.64</v>
      </c>
      <c r="G21" s="170" t="s">
        <v>840</v>
      </c>
      <c r="H21" s="151">
        <v>372.22</v>
      </c>
      <c r="I21" s="170" t="s">
        <v>841</v>
      </c>
      <c r="J21" s="171" t="s">
        <v>537</v>
      </c>
      <c r="K21" s="151" t="s">
        <v>507</v>
      </c>
      <c r="L21" s="151" t="s">
        <v>160</v>
      </c>
      <c r="M21" s="151" t="s">
        <v>160</v>
      </c>
      <c r="N21" s="151" t="s">
        <v>508</v>
      </c>
      <c r="O21" s="151">
        <v>3280</v>
      </c>
      <c r="P21" s="172">
        <f>F21/H21</f>
        <v>3193.2503358229</v>
      </c>
      <c r="Q21" s="151">
        <f t="shared" si="1"/>
        <v>1220881.6</v>
      </c>
      <c r="R21" s="173">
        <f t="shared" si="2"/>
        <v>1.02716657169152</v>
      </c>
      <c r="S21" s="151">
        <f t="shared" si="3"/>
        <v>2624</v>
      </c>
      <c r="T21" s="171">
        <f t="shared" si="4"/>
        <v>976705.28</v>
      </c>
      <c r="U21" s="151">
        <v>2400</v>
      </c>
      <c r="V21" s="171">
        <f t="shared" si="5"/>
        <v>893328</v>
      </c>
      <c r="W21" s="173">
        <f t="shared" si="6"/>
        <v>0.751585296359648</v>
      </c>
      <c r="X21" s="173">
        <f t="shared" si="7"/>
        <v>0.914634146341464</v>
      </c>
      <c r="Y21" s="151" t="s">
        <v>806</v>
      </c>
      <c r="Z21" s="151" t="s">
        <v>807</v>
      </c>
      <c r="AA21" s="151"/>
      <c r="AB21" s="151" t="s">
        <v>508</v>
      </c>
      <c r="AC21" s="151" t="s">
        <v>808</v>
      </c>
      <c r="AD21" s="170" t="s">
        <v>809</v>
      </c>
      <c r="AE21" s="170" t="s">
        <v>810</v>
      </c>
      <c r="AF21" s="170">
        <v>10000</v>
      </c>
    </row>
    <row r="22" spans="1:32">
      <c r="A22" s="151" t="s">
        <v>802</v>
      </c>
      <c r="B22" s="151" t="s">
        <v>803</v>
      </c>
      <c r="C22" s="151">
        <v>13298766926</v>
      </c>
      <c r="D22" s="151">
        <v>10369070</v>
      </c>
      <c r="E22" s="151">
        <v>80494.99</v>
      </c>
      <c r="F22" s="151">
        <v>75262.83</v>
      </c>
      <c r="G22" s="151" t="s">
        <v>842</v>
      </c>
      <c r="H22" s="151">
        <v>22.33</v>
      </c>
      <c r="I22" s="151" t="s">
        <v>837</v>
      </c>
      <c r="J22" s="171" t="s">
        <v>537</v>
      </c>
      <c r="K22" s="151" t="s">
        <v>129</v>
      </c>
      <c r="L22" s="151" t="s">
        <v>129</v>
      </c>
      <c r="M22" s="151" t="s">
        <v>129</v>
      </c>
      <c r="N22" s="151"/>
      <c r="O22" s="151">
        <v>2100</v>
      </c>
      <c r="P22" s="151"/>
      <c r="Q22" s="151">
        <f t="shared" si="1"/>
        <v>46893</v>
      </c>
      <c r="R22" s="173">
        <f t="shared" si="2"/>
        <v>0.623056560589072</v>
      </c>
      <c r="S22" s="151">
        <f t="shared" si="3"/>
        <v>1680</v>
      </c>
      <c r="T22" s="171">
        <f t="shared" si="4"/>
        <v>37514.4</v>
      </c>
      <c r="U22" s="151">
        <v>1604</v>
      </c>
      <c r="V22" s="171">
        <f t="shared" si="5"/>
        <v>35817.32</v>
      </c>
      <c r="W22" s="173">
        <f t="shared" si="6"/>
        <v>0.475896534849939</v>
      </c>
      <c r="X22" s="173">
        <f t="shared" si="7"/>
        <v>0.954761904761905</v>
      </c>
      <c r="Y22" s="151" t="s">
        <v>806</v>
      </c>
      <c r="Z22" s="151" t="s">
        <v>807</v>
      </c>
      <c r="AA22" s="151"/>
      <c r="AB22" s="151"/>
      <c r="AC22" s="148" t="s">
        <v>808</v>
      </c>
      <c r="AD22" s="151">
        <f t="shared" ref="AD22:AD30" si="8">U22*0.9</f>
        <v>1443.6</v>
      </c>
      <c r="AE22" s="170" t="s">
        <v>810</v>
      </c>
      <c r="AF22" s="170">
        <v>2700</v>
      </c>
    </row>
    <row r="23" spans="1:32">
      <c r="A23" s="151" t="s">
        <v>802</v>
      </c>
      <c r="B23" s="151" t="s">
        <v>803</v>
      </c>
      <c r="C23" s="151">
        <v>13298766926</v>
      </c>
      <c r="D23" s="151">
        <v>10369071</v>
      </c>
      <c r="E23" s="151">
        <v>80494.99</v>
      </c>
      <c r="F23" s="151">
        <v>75262.83</v>
      </c>
      <c r="G23" s="151" t="s">
        <v>843</v>
      </c>
      <c r="H23" s="151">
        <v>22.33</v>
      </c>
      <c r="I23" s="151" t="s">
        <v>837</v>
      </c>
      <c r="J23" s="171" t="s">
        <v>537</v>
      </c>
      <c r="K23" s="151" t="s">
        <v>129</v>
      </c>
      <c r="L23" s="151" t="s">
        <v>129</v>
      </c>
      <c r="M23" s="151" t="s">
        <v>129</v>
      </c>
      <c r="N23" s="151"/>
      <c r="O23" s="151">
        <v>2100</v>
      </c>
      <c r="P23" s="151"/>
      <c r="Q23" s="151">
        <f t="shared" si="1"/>
        <v>46893</v>
      </c>
      <c r="R23" s="173">
        <f t="shared" si="2"/>
        <v>0.623056560589072</v>
      </c>
      <c r="S23" s="151">
        <f t="shared" si="3"/>
        <v>1680</v>
      </c>
      <c r="T23" s="171">
        <f t="shared" si="4"/>
        <v>37514.4</v>
      </c>
      <c r="U23" s="151">
        <v>1604</v>
      </c>
      <c r="V23" s="171">
        <f t="shared" si="5"/>
        <v>35817.32</v>
      </c>
      <c r="W23" s="173">
        <f t="shared" si="6"/>
        <v>0.475896534849939</v>
      </c>
      <c r="X23" s="173">
        <f t="shared" si="7"/>
        <v>0.954761904761905</v>
      </c>
      <c r="Y23" s="151" t="s">
        <v>806</v>
      </c>
      <c r="Z23" s="151" t="s">
        <v>807</v>
      </c>
      <c r="AA23" s="151"/>
      <c r="AB23" s="151"/>
      <c r="AC23" s="148" t="s">
        <v>808</v>
      </c>
      <c r="AD23" s="151">
        <f t="shared" si="8"/>
        <v>1443.6</v>
      </c>
      <c r="AE23" s="170" t="s">
        <v>810</v>
      </c>
      <c r="AF23" s="170">
        <v>2700</v>
      </c>
    </row>
    <row r="24" spans="1:32">
      <c r="A24" s="151" t="s">
        <v>802</v>
      </c>
      <c r="B24" s="151" t="s">
        <v>803</v>
      </c>
      <c r="C24" s="151">
        <v>13298766926</v>
      </c>
      <c r="D24" s="151">
        <v>10369072</v>
      </c>
      <c r="E24" s="151">
        <v>80711.98</v>
      </c>
      <c r="F24" s="151">
        <v>75465.72</v>
      </c>
      <c r="G24" s="151" t="s">
        <v>844</v>
      </c>
      <c r="H24" s="151">
        <v>22.39</v>
      </c>
      <c r="I24" s="151" t="s">
        <v>837</v>
      </c>
      <c r="J24" s="171" t="s">
        <v>537</v>
      </c>
      <c r="K24" s="151" t="s">
        <v>129</v>
      </c>
      <c r="L24" s="151" t="s">
        <v>129</v>
      </c>
      <c r="M24" s="151" t="s">
        <v>129</v>
      </c>
      <c r="N24" s="151"/>
      <c r="O24" s="151">
        <v>2100</v>
      </c>
      <c r="P24" s="151"/>
      <c r="Q24" s="151">
        <f t="shared" si="1"/>
        <v>47019</v>
      </c>
      <c r="R24" s="173">
        <f t="shared" si="2"/>
        <v>0.62305110187778</v>
      </c>
      <c r="S24" s="151">
        <f t="shared" si="3"/>
        <v>1680</v>
      </c>
      <c r="T24" s="171">
        <f t="shared" si="4"/>
        <v>37615.2</v>
      </c>
      <c r="U24" s="151">
        <v>1604</v>
      </c>
      <c r="V24" s="171">
        <f t="shared" si="5"/>
        <v>35913.56</v>
      </c>
      <c r="W24" s="173">
        <f t="shared" si="6"/>
        <v>0.475892365434266</v>
      </c>
      <c r="X24" s="173">
        <f t="shared" si="7"/>
        <v>0.954761904761905</v>
      </c>
      <c r="Y24" s="151" t="s">
        <v>806</v>
      </c>
      <c r="Z24" s="151" t="s">
        <v>807</v>
      </c>
      <c r="AA24" s="151"/>
      <c r="AB24" s="151"/>
      <c r="AC24" s="148" t="s">
        <v>808</v>
      </c>
      <c r="AD24" s="151">
        <f t="shared" si="8"/>
        <v>1443.6</v>
      </c>
      <c r="AE24" s="170" t="s">
        <v>810</v>
      </c>
      <c r="AF24" s="170">
        <v>2700</v>
      </c>
    </row>
    <row r="25" spans="1:32">
      <c r="A25" s="151" t="s">
        <v>802</v>
      </c>
      <c r="B25" s="151" t="s">
        <v>803</v>
      </c>
      <c r="C25" s="151">
        <v>13298766926</v>
      </c>
      <c r="D25" s="151">
        <v>10369073</v>
      </c>
      <c r="E25" s="151">
        <v>74661.16</v>
      </c>
      <c r="F25" s="151">
        <v>69808.2</v>
      </c>
      <c r="G25" s="151" t="s">
        <v>845</v>
      </c>
      <c r="H25" s="151">
        <v>20.71</v>
      </c>
      <c r="I25" s="151" t="s">
        <v>837</v>
      </c>
      <c r="J25" s="171" t="s">
        <v>537</v>
      </c>
      <c r="K25" s="151" t="s">
        <v>129</v>
      </c>
      <c r="L25" s="151" t="s">
        <v>129</v>
      </c>
      <c r="M25" s="151" t="s">
        <v>129</v>
      </c>
      <c r="N25" s="151"/>
      <c r="O25" s="151">
        <v>2100</v>
      </c>
      <c r="P25" s="151"/>
      <c r="Q25" s="151">
        <f t="shared" si="1"/>
        <v>43491</v>
      </c>
      <c r="R25" s="173">
        <f t="shared" si="2"/>
        <v>0.623007039287648</v>
      </c>
      <c r="S25" s="151">
        <f t="shared" si="3"/>
        <v>1680</v>
      </c>
      <c r="T25" s="171">
        <f t="shared" si="4"/>
        <v>34792.8</v>
      </c>
      <c r="U25" s="151">
        <v>1604</v>
      </c>
      <c r="V25" s="171">
        <f t="shared" si="5"/>
        <v>33218.84</v>
      </c>
      <c r="W25" s="173">
        <f t="shared" si="6"/>
        <v>0.47585871000828</v>
      </c>
      <c r="X25" s="173">
        <f t="shared" si="7"/>
        <v>0.954761904761905</v>
      </c>
      <c r="Y25" s="151" t="s">
        <v>806</v>
      </c>
      <c r="Z25" s="151" t="s">
        <v>807</v>
      </c>
      <c r="AA25" s="151"/>
      <c r="AB25" s="151"/>
      <c r="AC25" s="148" t="s">
        <v>808</v>
      </c>
      <c r="AD25" s="151">
        <f t="shared" si="8"/>
        <v>1443.6</v>
      </c>
      <c r="AE25" s="170" t="s">
        <v>810</v>
      </c>
      <c r="AF25" s="170">
        <v>2700</v>
      </c>
    </row>
    <row r="26" spans="1:32">
      <c r="A26" s="151" t="s">
        <v>802</v>
      </c>
      <c r="B26" s="151" t="s">
        <v>803</v>
      </c>
      <c r="C26" s="151">
        <v>13298766926</v>
      </c>
      <c r="D26" s="151">
        <v>10369074</v>
      </c>
      <c r="E26" s="151">
        <v>74661.16</v>
      </c>
      <c r="F26" s="151">
        <v>69808.2</v>
      </c>
      <c r="G26" s="151" t="s">
        <v>846</v>
      </c>
      <c r="H26" s="151">
        <v>20.71</v>
      </c>
      <c r="I26" s="151" t="s">
        <v>837</v>
      </c>
      <c r="J26" s="171" t="s">
        <v>537</v>
      </c>
      <c r="K26" s="151" t="s">
        <v>129</v>
      </c>
      <c r="L26" s="151" t="s">
        <v>129</v>
      </c>
      <c r="M26" s="151" t="s">
        <v>129</v>
      </c>
      <c r="N26" s="151"/>
      <c r="O26" s="151">
        <v>2100</v>
      </c>
      <c r="P26" s="151"/>
      <c r="Q26" s="151">
        <f t="shared" si="1"/>
        <v>43491</v>
      </c>
      <c r="R26" s="173">
        <f t="shared" si="2"/>
        <v>0.623007039287648</v>
      </c>
      <c r="S26" s="151">
        <f t="shared" si="3"/>
        <v>1680</v>
      </c>
      <c r="T26" s="171">
        <f t="shared" si="4"/>
        <v>34792.8</v>
      </c>
      <c r="U26" s="151">
        <v>1604</v>
      </c>
      <c r="V26" s="171">
        <f t="shared" si="5"/>
        <v>33218.84</v>
      </c>
      <c r="W26" s="173">
        <f t="shared" si="6"/>
        <v>0.47585871000828</v>
      </c>
      <c r="X26" s="173">
        <f t="shared" si="7"/>
        <v>0.954761904761905</v>
      </c>
      <c r="Y26" s="151" t="s">
        <v>806</v>
      </c>
      <c r="Z26" s="151" t="s">
        <v>807</v>
      </c>
      <c r="AA26" s="151"/>
      <c r="AB26" s="151"/>
      <c r="AC26" s="148" t="s">
        <v>808</v>
      </c>
      <c r="AD26" s="151">
        <f t="shared" si="8"/>
        <v>1443.6</v>
      </c>
      <c r="AE26" s="170" t="s">
        <v>810</v>
      </c>
      <c r="AF26" s="170">
        <v>2700</v>
      </c>
    </row>
    <row r="27" spans="1:32">
      <c r="A27" s="151" t="s">
        <v>802</v>
      </c>
      <c r="B27" s="151" t="s">
        <v>803</v>
      </c>
      <c r="C27" s="151">
        <v>13298766926</v>
      </c>
      <c r="D27" s="151">
        <v>10369075</v>
      </c>
      <c r="E27" s="151">
        <v>70664.28</v>
      </c>
      <c r="F27" s="151">
        <v>66071.12</v>
      </c>
      <c r="G27" s="151" t="s">
        <v>847</v>
      </c>
      <c r="H27" s="151">
        <v>19.6</v>
      </c>
      <c r="I27" s="151" t="s">
        <v>837</v>
      </c>
      <c r="J27" s="171" t="s">
        <v>537</v>
      </c>
      <c r="K27" s="151" t="s">
        <v>129</v>
      </c>
      <c r="L27" s="151" t="s">
        <v>129</v>
      </c>
      <c r="M27" s="151" t="s">
        <v>129</v>
      </c>
      <c r="N27" s="151"/>
      <c r="O27" s="151">
        <v>2100</v>
      </c>
      <c r="P27" s="151"/>
      <c r="Q27" s="151">
        <f t="shared" si="1"/>
        <v>41160</v>
      </c>
      <c r="R27" s="173">
        <f t="shared" si="2"/>
        <v>0.622965071577415</v>
      </c>
      <c r="S27" s="151">
        <f t="shared" si="3"/>
        <v>1680</v>
      </c>
      <c r="T27" s="171">
        <f t="shared" si="4"/>
        <v>32928</v>
      </c>
      <c r="U27" s="151">
        <v>1604</v>
      </c>
      <c r="V27" s="171">
        <f t="shared" si="5"/>
        <v>31438.4</v>
      </c>
      <c r="W27" s="173">
        <f t="shared" si="6"/>
        <v>0.475826654671512</v>
      </c>
      <c r="X27" s="173">
        <f t="shared" si="7"/>
        <v>0.954761904761905</v>
      </c>
      <c r="Y27" s="151" t="s">
        <v>806</v>
      </c>
      <c r="Z27" s="151" t="s">
        <v>807</v>
      </c>
      <c r="AA27" s="151"/>
      <c r="AB27" s="151"/>
      <c r="AC27" s="148" t="s">
        <v>808</v>
      </c>
      <c r="AD27" s="151">
        <f t="shared" si="8"/>
        <v>1443.6</v>
      </c>
      <c r="AE27" s="170" t="s">
        <v>810</v>
      </c>
      <c r="AF27" s="170">
        <v>2700</v>
      </c>
    </row>
    <row r="28" spans="1:32">
      <c r="A28" s="151" t="s">
        <v>802</v>
      </c>
      <c r="B28" s="151" t="s">
        <v>803</v>
      </c>
      <c r="C28" s="151">
        <v>13298766926</v>
      </c>
      <c r="D28" s="151">
        <v>10369076</v>
      </c>
      <c r="E28" s="151">
        <v>71816.62</v>
      </c>
      <c r="F28" s="151">
        <v>67148.56</v>
      </c>
      <c r="G28" s="151" t="s">
        <v>848</v>
      </c>
      <c r="H28" s="151">
        <v>19.55</v>
      </c>
      <c r="I28" s="151" t="s">
        <v>837</v>
      </c>
      <c r="J28" s="171" t="s">
        <v>537</v>
      </c>
      <c r="K28" s="151" t="s">
        <v>129</v>
      </c>
      <c r="L28" s="151" t="s">
        <v>129</v>
      </c>
      <c r="M28" s="151" t="s">
        <v>129</v>
      </c>
      <c r="N28" s="151"/>
      <c r="O28" s="151">
        <v>2100</v>
      </c>
      <c r="P28" s="151"/>
      <c r="Q28" s="151">
        <f t="shared" si="1"/>
        <v>41055</v>
      </c>
      <c r="R28" s="173">
        <f t="shared" si="2"/>
        <v>0.611405516365504</v>
      </c>
      <c r="S28" s="151">
        <f t="shared" si="3"/>
        <v>1680</v>
      </c>
      <c r="T28" s="171">
        <f t="shared" si="4"/>
        <v>32844</v>
      </c>
      <c r="U28" s="151">
        <v>1604</v>
      </c>
      <c r="V28" s="171">
        <f t="shared" si="5"/>
        <v>31358.2</v>
      </c>
      <c r="W28" s="173">
        <f t="shared" si="6"/>
        <v>0.466997356309651</v>
      </c>
      <c r="X28" s="173">
        <f t="shared" si="7"/>
        <v>0.954761904761905</v>
      </c>
      <c r="Y28" s="151" t="s">
        <v>806</v>
      </c>
      <c r="Z28" s="151" t="s">
        <v>807</v>
      </c>
      <c r="AA28" s="151"/>
      <c r="AB28" s="151"/>
      <c r="AC28" s="148" t="s">
        <v>808</v>
      </c>
      <c r="AD28" s="151">
        <f t="shared" si="8"/>
        <v>1443.6</v>
      </c>
      <c r="AE28" s="170" t="s">
        <v>810</v>
      </c>
      <c r="AF28" s="170">
        <v>2700</v>
      </c>
    </row>
    <row r="29" spans="1:32">
      <c r="A29" s="151" t="s">
        <v>802</v>
      </c>
      <c r="B29" s="151" t="s">
        <v>803</v>
      </c>
      <c r="C29" s="151">
        <v>13298766926</v>
      </c>
      <c r="D29" s="151">
        <v>10369078</v>
      </c>
      <c r="E29" s="151">
        <v>70664.28</v>
      </c>
      <c r="F29" s="151">
        <v>66071.12</v>
      </c>
      <c r="G29" s="151" t="s">
        <v>849</v>
      </c>
      <c r="H29" s="151">
        <v>19.6</v>
      </c>
      <c r="I29" s="151" t="s">
        <v>837</v>
      </c>
      <c r="J29" s="171" t="s">
        <v>537</v>
      </c>
      <c r="K29" s="151" t="s">
        <v>129</v>
      </c>
      <c r="L29" s="151" t="s">
        <v>129</v>
      </c>
      <c r="M29" s="151" t="s">
        <v>129</v>
      </c>
      <c r="N29" s="151"/>
      <c r="O29" s="151">
        <v>2100</v>
      </c>
      <c r="P29" s="151"/>
      <c r="Q29" s="151">
        <f t="shared" si="1"/>
        <v>41160</v>
      </c>
      <c r="R29" s="173">
        <f t="shared" si="2"/>
        <v>0.622965071577415</v>
      </c>
      <c r="S29" s="151">
        <f t="shared" si="3"/>
        <v>1680</v>
      </c>
      <c r="T29" s="171">
        <f t="shared" si="4"/>
        <v>32928</v>
      </c>
      <c r="U29" s="151">
        <v>1604</v>
      </c>
      <c r="V29" s="171">
        <f t="shared" si="5"/>
        <v>31438.4</v>
      </c>
      <c r="W29" s="173">
        <f t="shared" si="6"/>
        <v>0.475826654671512</v>
      </c>
      <c r="X29" s="173">
        <f t="shared" si="7"/>
        <v>0.954761904761905</v>
      </c>
      <c r="Y29" s="151" t="s">
        <v>806</v>
      </c>
      <c r="Z29" s="151" t="s">
        <v>807</v>
      </c>
      <c r="AA29" s="151"/>
      <c r="AB29" s="151"/>
      <c r="AC29" s="148" t="s">
        <v>808</v>
      </c>
      <c r="AD29" s="151">
        <f t="shared" si="8"/>
        <v>1443.6</v>
      </c>
      <c r="AE29" s="170" t="s">
        <v>810</v>
      </c>
      <c r="AF29" s="170">
        <v>2700</v>
      </c>
    </row>
    <row r="30" spans="1:32">
      <c r="A30" s="151" t="s">
        <v>802</v>
      </c>
      <c r="B30" s="151" t="s">
        <v>803</v>
      </c>
      <c r="C30" s="151">
        <v>13298766926</v>
      </c>
      <c r="D30" s="151">
        <v>10369079</v>
      </c>
      <c r="E30" s="151">
        <v>70664.28</v>
      </c>
      <c r="F30" s="151">
        <v>66071.12</v>
      </c>
      <c r="G30" s="151" t="s">
        <v>850</v>
      </c>
      <c r="H30" s="151">
        <v>19.6</v>
      </c>
      <c r="I30" s="151" t="s">
        <v>837</v>
      </c>
      <c r="J30" s="171" t="s">
        <v>537</v>
      </c>
      <c r="K30" s="151" t="s">
        <v>129</v>
      </c>
      <c r="L30" s="151" t="s">
        <v>129</v>
      </c>
      <c r="M30" s="151" t="s">
        <v>129</v>
      </c>
      <c r="N30" s="151"/>
      <c r="O30" s="151">
        <v>2100</v>
      </c>
      <c r="P30" s="151"/>
      <c r="Q30" s="151">
        <f t="shared" si="1"/>
        <v>41160</v>
      </c>
      <c r="R30" s="173">
        <f t="shared" si="2"/>
        <v>0.622965071577415</v>
      </c>
      <c r="S30" s="151">
        <f t="shared" si="3"/>
        <v>1680</v>
      </c>
      <c r="T30" s="171">
        <f t="shared" si="4"/>
        <v>32928</v>
      </c>
      <c r="U30" s="151">
        <v>1604</v>
      </c>
      <c r="V30" s="171">
        <f t="shared" si="5"/>
        <v>31438.4</v>
      </c>
      <c r="W30" s="173">
        <f t="shared" si="6"/>
        <v>0.475826654671512</v>
      </c>
      <c r="X30" s="173">
        <f t="shared" si="7"/>
        <v>0.954761904761905</v>
      </c>
      <c r="Y30" s="151" t="s">
        <v>806</v>
      </c>
      <c r="Z30" s="151" t="s">
        <v>807</v>
      </c>
      <c r="AA30" s="151"/>
      <c r="AB30" s="151"/>
      <c r="AC30" s="148" t="s">
        <v>808</v>
      </c>
      <c r="AD30" s="151">
        <f t="shared" si="8"/>
        <v>1443.6</v>
      </c>
      <c r="AE30" s="170" t="s">
        <v>810</v>
      </c>
      <c r="AF30" s="170">
        <v>2700</v>
      </c>
    </row>
    <row r="31" spans="1:32">
      <c r="A31" s="151" t="s">
        <v>659</v>
      </c>
      <c r="B31" s="151" t="s">
        <v>574</v>
      </c>
      <c r="C31" s="151">
        <v>13364232028</v>
      </c>
      <c r="D31" s="151">
        <v>10157196</v>
      </c>
      <c r="E31" s="151">
        <v>4848538.8</v>
      </c>
      <c r="F31" s="151">
        <v>3315589.34</v>
      </c>
      <c r="G31" s="170" t="s">
        <v>851</v>
      </c>
      <c r="H31" s="151">
        <v>1647</v>
      </c>
      <c r="I31" s="170" t="s">
        <v>851</v>
      </c>
      <c r="J31" s="171" t="s">
        <v>537</v>
      </c>
      <c r="K31" s="151" t="s">
        <v>140</v>
      </c>
      <c r="L31" s="151" t="s">
        <v>140</v>
      </c>
      <c r="M31" s="151" t="s">
        <v>140</v>
      </c>
      <c r="N31" s="170" t="s">
        <v>852</v>
      </c>
      <c r="O31" s="177">
        <v>2500</v>
      </c>
      <c r="P31" s="172">
        <f>F31/H31</f>
        <v>2013.10828172435</v>
      </c>
      <c r="Q31" s="151">
        <f t="shared" si="1"/>
        <v>4117500</v>
      </c>
      <c r="R31" s="173">
        <f t="shared" si="2"/>
        <v>1.24186067023608</v>
      </c>
      <c r="S31" s="151">
        <f t="shared" si="3"/>
        <v>2000</v>
      </c>
      <c r="T31" s="171">
        <f t="shared" si="4"/>
        <v>3294000</v>
      </c>
      <c r="U31" s="151">
        <v>1953</v>
      </c>
      <c r="V31" s="171">
        <f t="shared" si="5"/>
        <v>3216591</v>
      </c>
      <c r="W31" s="173">
        <f t="shared" si="6"/>
        <v>0.970141555588425</v>
      </c>
      <c r="X31" s="173">
        <f t="shared" si="7"/>
        <v>0.9765</v>
      </c>
      <c r="Y31" s="151" t="s">
        <v>648</v>
      </c>
      <c r="Z31" s="151" t="s">
        <v>649</v>
      </c>
      <c r="AA31" s="151"/>
      <c r="AB31" s="151" t="s">
        <v>508</v>
      </c>
      <c r="AC31" s="151" t="s">
        <v>574</v>
      </c>
      <c r="AD31" s="151"/>
      <c r="AE31" s="170" t="s">
        <v>810</v>
      </c>
      <c r="AF31" s="170">
        <v>150000</v>
      </c>
    </row>
    <row r="32" spans="1:32">
      <c r="A32" s="151" t="s">
        <v>853</v>
      </c>
      <c r="B32" s="151" t="s">
        <v>523</v>
      </c>
      <c r="C32" s="151">
        <v>18504065060</v>
      </c>
      <c r="D32" s="151">
        <v>10202996</v>
      </c>
      <c r="E32" s="151">
        <v>2272781.5</v>
      </c>
      <c r="F32" s="151">
        <v>1886408.7</v>
      </c>
      <c r="G32" s="151" t="s">
        <v>854</v>
      </c>
      <c r="H32" s="151">
        <v>180.93</v>
      </c>
      <c r="I32" s="170" t="s">
        <v>855</v>
      </c>
      <c r="J32" s="171" t="s">
        <v>537</v>
      </c>
      <c r="K32" s="151" t="s">
        <v>507</v>
      </c>
      <c r="L32" s="151" t="s">
        <v>118</v>
      </c>
      <c r="M32" s="176" t="s">
        <v>160</v>
      </c>
      <c r="N32" s="176" t="s">
        <v>160</v>
      </c>
      <c r="O32" s="177">
        <v>5221</v>
      </c>
      <c r="P32" s="151"/>
      <c r="Q32" s="151">
        <f t="shared" si="1"/>
        <v>944635.53</v>
      </c>
      <c r="R32" s="173">
        <f t="shared" si="2"/>
        <v>0.500758679707107</v>
      </c>
      <c r="S32" s="151">
        <f t="shared" si="3"/>
        <v>4176.8</v>
      </c>
      <c r="T32" s="171">
        <f t="shared" si="4"/>
        <v>755708.424</v>
      </c>
      <c r="U32" s="151">
        <v>3750</v>
      </c>
      <c r="V32" s="171">
        <f t="shared" si="5"/>
        <v>678487.5</v>
      </c>
      <c r="W32" s="173">
        <f t="shared" si="6"/>
        <v>0.359671528232456</v>
      </c>
      <c r="X32" s="173">
        <f t="shared" si="7"/>
        <v>0.897816510247079</v>
      </c>
      <c r="Y32" s="151" t="s">
        <v>856</v>
      </c>
      <c r="Z32" s="151" t="s">
        <v>857</v>
      </c>
      <c r="AA32" s="151"/>
      <c r="AB32" s="151" t="s">
        <v>508</v>
      </c>
      <c r="AC32" s="151" t="s">
        <v>523</v>
      </c>
      <c r="AD32" s="170" t="s">
        <v>858</v>
      </c>
      <c r="AE32" s="170" t="s">
        <v>810</v>
      </c>
      <c r="AF32" s="170">
        <v>7500</v>
      </c>
    </row>
    <row r="33" spans="1:32">
      <c r="A33" s="151" t="s">
        <v>853</v>
      </c>
      <c r="B33" s="151" t="s">
        <v>523</v>
      </c>
      <c r="C33" s="151">
        <v>18504065060</v>
      </c>
      <c r="D33" s="151">
        <v>10202998</v>
      </c>
      <c r="E33" s="151">
        <v>2009231.5</v>
      </c>
      <c r="F33" s="151">
        <v>1667662.16</v>
      </c>
      <c r="G33" s="151" t="s">
        <v>859</v>
      </c>
      <c r="H33" s="151">
        <v>159.93</v>
      </c>
      <c r="I33" s="170" t="s">
        <v>860</v>
      </c>
      <c r="J33" s="171" t="s">
        <v>537</v>
      </c>
      <c r="K33" s="151" t="s">
        <v>507</v>
      </c>
      <c r="L33" s="151" t="s">
        <v>118</v>
      </c>
      <c r="M33" s="176" t="s">
        <v>160</v>
      </c>
      <c r="N33" s="176" t="s">
        <v>160</v>
      </c>
      <c r="O33" s="177">
        <v>5221</v>
      </c>
      <c r="P33" s="151"/>
      <c r="Q33" s="151">
        <f t="shared" si="1"/>
        <v>834994.53</v>
      </c>
      <c r="R33" s="173">
        <f t="shared" si="2"/>
        <v>0.500697653294478</v>
      </c>
      <c r="S33" s="151">
        <f t="shared" si="3"/>
        <v>4176.8</v>
      </c>
      <c r="T33" s="171">
        <f t="shared" si="4"/>
        <v>667995.624</v>
      </c>
      <c r="U33" s="151">
        <v>3750</v>
      </c>
      <c r="V33" s="171">
        <f t="shared" si="5"/>
        <v>599737.5</v>
      </c>
      <c r="W33" s="173">
        <f t="shared" si="6"/>
        <v>0.3596276958158</v>
      </c>
      <c r="X33" s="173">
        <f t="shared" si="7"/>
        <v>0.897816510247079</v>
      </c>
      <c r="Y33" s="151" t="s">
        <v>856</v>
      </c>
      <c r="Z33" s="151" t="s">
        <v>857</v>
      </c>
      <c r="AA33" s="151"/>
      <c r="AB33" s="151" t="s">
        <v>508</v>
      </c>
      <c r="AC33" s="151" t="s">
        <v>523</v>
      </c>
      <c r="AD33" s="170" t="s">
        <v>858</v>
      </c>
      <c r="AE33" s="170" t="s">
        <v>810</v>
      </c>
      <c r="AF33" s="170">
        <v>7500</v>
      </c>
    </row>
    <row r="34" spans="1:32">
      <c r="A34" s="151" t="s">
        <v>802</v>
      </c>
      <c r="B34" s="151" t="s">
        <v>803</v>
      </c>
      <c r="C34" s="151">
        <v>13298766926</v>
      </c>
      <c r="D34" s="151">
        <v>10369060</v>
      </c>
      <c r="E34" s="151">
        <v>70483.62</v>
      </c>
      <c r="F34" s="151">
        <v>65902.2</v>
      </c>
      <c r="G34" s="151" t="s">
        <v>861</v>
      </c>
      <c r="H34" s="151">
        <v>19.55</v>
      </c>
      <c r="I34" s="151" t="s">
        <v>837</v>
      </c>
      <c r="J34" s="171" t="s">
        <v>537</v>
      </c>
      <c r="K34" s="151" t="s">
        <v>129</v>
      </c>
      <c r="L34" s="151" t="s">
        <v>129</v>
      </c>
      <c r="M34" s="151" t="s">
        <v>129</v>
      </c>
      <c r="N34" s="151"/>
      <c r="O34" s="151">
        <v>2100</v>
      </c>
      <c r="P34" s="151"/>
      <c r="Q34" s="151">
        <f t="shared" si="1"/>
        <v>41055</v>
      </c>
      <c r="R34" s="173">
        <f t="shared" si="2"/>
        <v>0.62296858071506</v>
      </c>
      <c r="S34" s="151">
        <f t="shared" si="3"/>
        <v>1680</v>
      </c>
      <c r="T34" s="171">
        <f t="shared" si="4"/>
        <v>32844</v>
      </c>
      <c r="U34" s="151">
        <v>1604</v>
      </c>
      <c r="V34" s="171">
        <f t="shared" si="5"/>
        <v>31358.2</v>
      </c>
      <c r="W34" s="173">
        <f t="shared" si="6"/>
        <v>0.475829334984265</v>
      </c>
      <c r="X34" s="173">
        <f t="shared" si="7"/>
        <v>0.954761904761905</v>
      </c>
      <c r="Y34" s="151" t="s">
        <v>806</v>
      </c>
      <c r="Z34" s="151" t="s">
        <v>807</v>
      </c>
      <c r="AA34" s="151"/>
      <c r="AB34" s="151"/>
      <c r="AC34" s="148" t="s">
        <v>808</v>
      </c>
      <c r="AD34" s="151">
        <f>U34*0.9</f>
        <v>1443.6</v>
      </c>
      <c r="AE34" s="170" t="s">
        <v>810</v>
      </c>
      <c r="AF34" s="170">
        <v>2700</v>
      </c>
    </row>
    <row r="35" spans="1:32">
      <c r="A35" s="151" t="s">
        <v>802</v>
      </c>
      <c r="B35" s="151" t="s">
        <v>803</v>
      </c>
      <c r="C35" s="151">
        <v>13298766926</v>
      </c>
      <c r="D35" s="151">
        <v>10369061</v>
      </c>
      <c r="E35" s="151">
        <v>70664.28</v>
      </c>
      <c r="F35" s="151">
        <v>66071.12</v>
      </c>
      <c r="G35" s="151" t="s">
        <v>862</v>
      </c>
      <c r="H35" s="151">
        <v>19.6</v>
      </c>
      <c r="I35" s="151" t="s">
        <v>837</v>
      </c>
      <c r="J35" s="171" t="s">
        <v>537</v>
      </c>
      <c r="K35" s="151" t="s">
        <v>129</v>
      </c>
      <c r="L35" s="151" t="s">
        <v>129</v>
      </c>
      <c r="M35" s="151" t="s">
        <v>129</v>
      </c>
      <c r="N35" s="151"/>
      <c r="O35" s="151">
        <v>2100</v>
      </c>
      <c r="P35" s="151"/>
      <c r="Q35" s="151">
        <f t="shared" si="1"/>
        <v>41160</v>
      </c>
      <c r="R35" s="173">
        <f t="shared" si="2"/>
        <v>0.622965071577415</v>
      </c>
      <c r="S35" s="151">
        <f t="shared" si="3"/>
        <v>1680</v>
      </c>
      <c r="T35" s="171">
        <f t="shared" si="4"/>
        <v>32928</v>
      </c>
      <c r="U35" s="151">
        <v>1604</v>
      </c>
      <c r="V35" s="171">
        <f t="shared" si="5"/>
        <v>31438.4</v>
      </c>
      <c r="W35" s="173">
        <f t="shared" si="6"/>
        <v>0.475826654671512</v>
      </c>
      <c r="X35" s="173">
        <f t="shared" si="7"/>
        <v>0.954761904761905</v>
      </c>
      <c r="Y35" s="151" t="s">
        <v>806</v>
      </c>
      <c r="Z35" s="151" t="s">
        <v>807</v>
      </c>
      <c r="AA35" s="151"/>
      <c r="AB35" s="151"/>
      <c r="AC35" s="148" t="s">
        <v>808</v>
      </c>
      <c r="AD35" s="151">
        <f>U35*0.9</f>
        <v>1443.6</v>
      </c>
      <c r="AE35" s="170" t="s">
        <v>810</v>
      </c>
      <c r="AF35" s="170">
        <v>2700</v>
      </c>
    </row>
    <row r="36" spans="1:32">
      <c r="A36" s="151" t="s">
        <v>802</v>
      </c>
      <c r="B36" s="151" t="s">
        <v>803</v>
      </c>
      <c r="C36" s="151">
        <v>13298766926</v>
      </c>
      <c r="D36" s="151">
        <v>10369062</v>
      </c>
      <c r="E36" s="151">
        <v>69331.28</v>
      </c>
      <c r="F36" s="151">
        <v>64824.76</v>
      </c>
      <c r="G36" s="151" t="s">
        <v>863</v>
      </c>
      <c r="H36" s="151">
        <v>19.6</v>
      </c>
      <c r="I36" s="151" t="s">
        <v>837</v>
      </c>
      <c r="J36" s="171" t="s">
        <v>537</v>
      </c>
      <c r="K36" s="151" t="s">
        <v>129</v>
      </c>
      <c r="L36" s="151" t="s">
        <v>129</v>
      </c>
      <c r="M36" s="151" t="s">
        <v>129</v>
      </c>
      <c r="N36" s="151"/>
      <c r="O36" s="151">
        <v>2100</v>
      </c>
      <c r="P36" s="151"/>
      <c r="Q36" s="151">
        <f t="shared" si="1"/>
        <v>41160</v>
      </c>
      <c r="R36" s="173">
        <f t="shared" si="2"/>
        <v>0.634942574411382</v>
      </c>
      <c r="S36" s="151">
        <f t="shared" si="3"/>
        <v>1680</v>
      </c>
      <c r="T36" s="171">
        <f t="shared" si="4"/>
        <v>32928</v>
      </c>
      <c r="U36" s="151">
        <v>1604</v>
      </c>
      <c r="V36" s="171">
        <f t="shared" si="5"/>
        <v>31438.4</v>
      </c>
      <c r="W36" s="173">
        <f t="shared" si="6"/>
        <v>0.484975185407551</v>
      </c>
      <c r="X36" s="173">
        <f t="shared" si="7"/>
        <v>0.954761904761905</v>
      </c>
      <c r="Y36" s="151" t="s">
        <v>806</v>
      </c>
      <c r="Z36" s="151" t="s">
        <v>807</v>
      </c>
      <c r="AA36" s="151"/>
      <c r="AB36" s="151"/>
      <c r="AC36" s="148" t="s">
        <v>808</v>
      </c>
      <c r="AD36" s="151">
        <f>U36*0.9</f>
        <v>1443.6</v>
      </c>
      <c r="AE36" s="170" t="s">
        <v>810</v>
      </c>
      <c r="AF36" s="170">
        <v>2700</v>
      </c>
    </row>
    <row r="37" ht="43.2" spans="1:32">
      <c r="A37" s="170" t="s">
        <v>853</v>
      </c>
      <c r="B37" s="170" t="s">
        <v>523</v>
      </c>
      <c r="C37" s="170">
        <v>18504065060</v>
      </c>
      <c r="D37" s="170">
        <v>10176286</v>
      </c>
      <c r="E37" s="170">
        <v>235589.94</v>
      </c>
      <c r="F37" s="170">
        <v>122368.92</v>
      </c>
      <c r="G37" s="170" t="s">
        <v>864</v>
      </c>
      <c r="H37" s="170">
        <v>197</v>
      </c>
      <c r="I37" s="170" t="s">
        <v>865</v>
      </c>
      <c r="J37" s="175" t="s">
        <v>537</v>
      </c>
      <c r="K37" s="170" t="s">
        <v>160</v>
      </c>
      <c r="L37" s="170" t="s">
        <v>160</v>
      </c>
      <c r="M37" s="170" t="s">
        <v>160</v>
      </c>
      <c r="N37" s="170" t="s">
        <v>866</v>
      </c>
      <c r="O37" s="177">
        <v>4800</v>
      </c>
      <c r="P37" s="172">
        <f>F37/H37</f>
        <v>621.162030456853</v>
      </c>
      <c r="Q37" s="151">
        <f t="shared" si="1"/>
        <v>945600</v>
      </c>
      <c r="R37" s="173">
        <f t="shared" si="2"/>
        <v>7.72745236290391</v>
      </c>
      <c r="S37" s="151">
        <f t="shared" si="3"/>
        <v>3840</v>
      </c>
      <c r="T37" s="171">
        <f t="shared" si="4"/>
        <v>756480</v>
      </c>
      <c r="U37" s="151">
        <v>3840</v>
      </c>
      <c r="V37" s="171">
        <f t="shared" si="5"/>
        <v>756480</v>
      </c>
      <c r="W37" s="173">
        <f t="shared" si="6"/>
        <v>6.18196189032313</v>
      </c>
      <c r="X37" s="178">
        <f t="shared" si="7"/>
        <v>1</v>
      </c>
      <c r="Y37" s="151"/>
      <c r="Z37" s="151"/>
      <c r="AA37" s="151"/>
      <c r="AB37" s="179" t="s">
        <v>867</v>
      </c>
      <c r="AC37" s="151" t="s">
        <v>523</v>
      </c>
      <c r="AD37" s="151" t="s">
        <v>868</v>
      </c>
      <c r="AE37" s="170" t="s">
        <v>810</v>
      </c>
      <c r="AF37" s="170">
        <v>40000</v>
      </c>
    </row>
    <row r="38" ht="43.2" spans="1:32">
      <c r="A38" s="151" t="s">
        <v>853</v>
      </c>
      <c r="B38" s="151" t="s">
        <v>523</v>
      </c>
      <c r="C38" s="151">
        <v>18504065060</v>
      </c>
      <c r="D38" s="151">
        <v>10176291</v>
      </c>
      <c r="E38" s="151">
        <v>602743.92</v>
      </c>
      <c r="F38" s="151">
        <v>313073.46</v>
      </c>
      <c r="G38" s="151" t="s">
        <v>869</v>
      </c>
      <c r="H38" s="151">
        <v>77</v>
      </c>
      <c r="I38" s="151" t="s">
        <v>870</v>
      </c>
      <c r="J38" s="171" t="s">
        <v>537</v>
      </c>
      <c r="K38" s="151" t="s">
        <v>118</v>
      </c>
      <c r="L38" s="151" t="s">
        <v>118</v>
      </c>
      <c r="M38" s="170" t="s">
        <v>160</v>
      </c>
      <c r="N38" s="170" t="s">
        <v>160</v>
      </c>
      <c r="O38" s="177">
        <v>4800</v>
      </c>
      <c r="P38" s="172">
        <f>F38/H38</f>
        <v>4065.88909090909</v>
      </c>
      <c r="Q38" s="151">
        <f t="shared" si="1"/>
        <v>369600</v>
      </c>
      <c r="R38" s="173">
        <f t="shared" si="2"/>
        <v>1.18055359914571</v>
      </c>
      <c r="S38" s="151">
        <f t="shared" si="3"/>
        <v>3840</v>
      </c>
      <c r="T38" s="171">
        <f t="shared" si="4"/>
        <v>295680</v>
      </c>
      <c r="U38" s="151">
        <v>3840</v>
      </c>
      <c r="V38" s="171">
        <f t="shared" si="5"/>
        <v>295680</v>
      </c>
      <c r="W38" s="173">
        <f t="shared" si="6"/>
        <v>0.944442879316567</v>
      </c>
      <c r="X38" s="178">
        <f t="shared" si="7"/>
        <v>1</v>
      </c>
      <c r="Y38" s="151" t="s">
        <v>856</v>
      </c>
      <c r="Z38" s="151" t="s">
        <v>857</v>
      </c>
      <c r="AA38" s="151"/>
      <c r="AB38" s="179" t="s">
        <v>867</v>
      </c>
      <c r="AC38" s="151" t="s">
        <v>523</v>
      </c>
      <c r="AD38" s="151" t="s">
        <v>868</v>
      </c>
      <c r="AE38" s="170" t="s">
        <v>810</v>
      </c>
      <c r="AF38" s="170">
        <v>60000</v>
      </c>
    </row>
    <row r="39" spans="1:32">
      <c r="A39" s="151" t="s">
        <v>853</v>
      </c>
      <c r="B39" s="151" t="s">
        <v>523</v>
      </c>
      <c r="C39" s="151">
        <v>18504065060</v>
      </c>
      <c r="D39" s="151">
        <v>10176292</v>
      </c>
      <c r="E39" s="151">
        <v>861847.39</v>
      </c>
      <c r="F39" s="151">
        <v>429026.91</v>
      </c>
      <c r="G39" s="151" t="s">
        <v>871</v>
      </c>
      <c r="H39" s="151">
        <v>288</v>
      </c>
      <c r="I39" s="177" t="s">
        <v>872</v>
      </c>
      <c r="J39" s="171" t="s">
        <v>537</v>
      </c>
      <c r="K39" s="151" t="s">
        <v>118</v>
      </c>
      <c r="L39" s="151" t="s">
        <v>118</v>
      </c>
      <c r="M39" s="176" t="s">
        <v>160</v>
      </c>
      <c r="N39" s="176" t="s">
        <v>160</v>
      </c>
      <c r="O39" s="151">
        <v>3800</v>
      </c>
      <c r="P39" s="172">
        <f>F39/H39</f>
        <v>1489.67677083333</v>
      </c>
      <c r="Q39" s="151">
        <f t="shared" si="1"/>
        <v>1094400</v>
      </c>
      <c r="R39" s="173">
        <f t="shared" si="2"/>
        <v>2.55088894074267</v>
      </c>
      <c r="S39" s="151">
        <f t="shared" si="3"/>
        <v>3040</v>
      </c>
      <c r="T39" s="171">
        <f t="shared" si="4"/>
        <v>875520</v>
      </c>
      <c r="U39" s="151">
        <v>3040</v>
      </c>
      <c r="V39" s="171">
        <f t="shared" si="5"/>
        <v>875520</v>
      </c>
      <c r="W39" s="173">
        <f t="shared" si="6"/>
        <v>2.04071115259413</v>
      </c>
      <c r="X39" s="173">
        <f t="shared" si="7"/>
        <v>1</v>
      </c>
      <c r="Y39" s="151" t="s">
        <v>856</v>
      </c>
      <c r="Z39" s="151" t="s">
        <v>857</v>
      </c>
      <c r="AA39" s="151"/>
      <c r="AB39" s="151" t="s">
        <v>508</v>
      </c>
      <c r="AC39" s="151" t="s">
        <v>523</v>
      </c>
      <c r="AD39" s="170" t="s">
        <v>873</v>
      </c>
      <c r="AE39" s="170" t="s">
        <v>810</v>
      </c>
      <c r="AF39" s="170">
        <v>70000</v>
      </c>
    </row>
    <row r="40" spans="1:32">
      <c r="A40" s="151" t="s">
        <v>853</v>
      </c>
      <c r="B40" s="151" t="s">
        <v>523</v>
      </c>
      <c r="C40" s="151">
        <v>18504065060</v>
      </c>
      <c r="D40" s="151">
        <v>10177374</v>
      </c>
      <c r="E40" s="151">
        <v>1946304</v>
      </c>
      <c r="F40" s="151">
        <v>1600835.04</v>
      </c>
      <c r="G40" s="151" t="s">
        <v>874</v>
      </c>
      <c r="H40" s="151">
        <v>108.71</v>
      </c>
      <c r="I40" s="177" t="s">
        <v>875</v>
      </c>
      <c r="J40" s="171" t="s">
        <v>537</v>
      </c>
      <c r="K40" s="151" t="s">
        <v>507</v>
      </c>
      <c r="L40" s="151" t="s">
        <v>118</v>
      </c>
      <c r="M40" s="176" t="s">
        <v>160</v>
      </c>
      <c r="N40" s="176" t="s">
        <v>160</v>
      </c>
      <c r="O40" s="177">
        <v>4800</v>
      </c>
      <c r="P40" s="151"/>
      <c r="Q40" s="151">
        <f t="shared" si="1"/>
        <v>521808</v>
      </c>
      <c r="R40" s="173">
        <f t="shared" si="2"/>
        <v>0.325959881537825</v>
      </c>
      <c r="S40" s="151">
        <f t="shared" si="3"/>
        <v>3840</v>
      </c>
      <c r="T40" s="171">
        <f t="shared" si="4"/>
        <v>417446.4</v>
      </c>
      <c r="U40" s="151">
        <v>3600</v>
      </c>
      <c r="V40" s="171">
        <f t="shared" si="5"/>
        <v>391356</v>
      </c>
      <c r="W40" s="173">
        <f t="shared" si="6"/>
        <v>0.244469911153369</v>
      </c>
      <c r="X40" s="173">
        <f t="shared" si="7"/>
        <v>0.9375</v>
      </c>
      <c r="Y40" s="151" t="s">
        <v>856</v>
      </c>
      <c r="Z40" s="151" t="s">
        <v>857</v>
      </c>
      <c r="AA40" s="151"/>
      <c r="AB40" s="151" t="s">
        <v>508</v>
      </c>
      <c r="AC40" s="151" t="s">
        <v>523</v>
      </c>
      <c r="AD40" s="170" t="s">
        <v>873</v>
      </c>
      <c r="AE40" s="170" t="s">
        <v>810</v>
      </c>
      <c r="AF40" s="170">
        <v>35000</v>
      </c>
    </row>
    <row r="41" spans="1:32">
      <c r="A41" s="151" t="s">
        <v>853</v>
      </c>
      <c r="B41" s="151" t="s">
        <v>523</v>
      </c>
      <c r="C41" s="151">
        <v>18504065060</v>
      </c>
      <c r="D41" s="151">
        <v>10175709</v>
      </c>
      <c r="E41" s="151">
        <v>4107014.51</v>
      </c>
      <c r="F41" s="151">
        <v>2044468.04</v>
      </c>
      <c r="G41" s="151" t="s">
        <v>876</v>
      </c>
      <c r="H41" s="151">
        <v>891.48</v>
      </c>
      <c r="I41" s="177" t="s">
        <v>877</v>
      </c>
      <c r="J41" s="171" t="s">
        <v>537</v>
      </c>
      <c r="K41" s="151" t="s">
        <v>118</v>
      </c>
      <c r="L41" s="151" t="s">
        <v>118</v>
      </c>
      <c r="M41" s="176" t="s">
        <v>160</v>
      </c>
      <c r="N41" s="176" t="s">
        <v>160</v>
      </c>
      <c r="O41" s="151">
        <v>3500</v>
      </c>
      <c r="P41" s="172">
        <f>F41/H41</f>
        <v>2293.34145465967</v>
      </c>
      <c r="Q41" s="151">
        <f t="shared" si="1"/>
        <v>3120180</v>
      </c>
      <c r="R41" s="173">
        <f t="shared" si="2"/>
        <v>1.52615738615312</v>
      </c>
      <c r="S41" s="151">
        <f t="shared" si="3"/>
        <v>2800</v>
      </c>
      <c r="T41" s="171">
        <f t="shared" si="4"/>
        <v>2496144</v>
      </c>
      <c r="U41" s="151">
        <v>2800</v>
      </c>
      <c r="V41" s="171">
        <f t="shared" si="5"/>
        <v>2496144</v>
      </c>
      <c r="W41" s="173">
        <f t="shared" si="6"/>
        <v>1.2209259089225</v>
      </c>
      <c r="X41" s="173">
        <f t="shared" si="7"/>
        <v>1</v>
      </c>
      <c r="Y41" s="151" t="s">
        <v>856</v>
      </c>
      <c r="Z41" s="151" t="s">
        <v>857</v>
      </c>
      <c r="AA41" s="151"/>
      <c r="AB41" s="151" t="s">
        <v>508</v>
      </c>
      <c r="AC41" s="151" t="s">
        <v>523</v>
      </c>
      <c r="AD41" s="170" t="s">
        <v>878</v>
      </c>
      <c r="AE41" s="170" t="s">
        <v>810</v>
      </c>
      <c r="AF41" s="170">
        <v>120000</v>
      </c>
    </row>
    <row r="42" spans="1:32">
      <c r="A42" s="151" t="s">
        <v>853</v>
      </c>
      <c r="B42" s="151" t="s">
        <v>523</v>
      </c>
      <c r="C42" s="151">
        <v>18504065060</v>
      </c>
      <c r="D42" s="151">
        <v>10175705</v>
      </c>
      <c r="E42" s="151">
        <v>224396.27</v>
      </c>
      <c r="F42" s="151">
        <v>96044.23</v>
      </c>
      <c r="G42" s="151" t="s">
        <v>879</v>
      </c>
      <c r="H42" s="170">
        <v>125.37</v>
      </c>
      <c r="I42" s="177" t="s">
        <v>880</v>
      </c>
      <c r="J42" s="171" t="s">
        <v>537</v>
      </c>
      <c r="K42" s="151" t="s">
        <v>118</v>
      </c>
      <c r="L42" s="170" t="s">
        <v>881</v>
      </c>
      <c r="M42" s="176" t="s">
        <v>882</v>
      </c>
      <c r="N42" s="176" t="s">
        <v>882</v>
      </c>
      <c r="O42" s="151">
        <v>3200</v>
      </c>
      <c r="P42" s="172">
        <f>F42/H42</f>
        <v>766.086224774667</v>
      </c>
      <c r="Q42" s="151">
        <f t="shared" si="1"/>
        <v>401184</v>
      </c>
      <c r="R42" s="173">
        <f t="shared" si="2"/>
        <v>4.17707549948602</v>
      </c>
      <c r="S42" s="151">
        <f t="shared" si="3"/>
        <v>2560</v>
      </c>
      <c r="T42" s="171">
        <f t="shared" si="4"/>
        <v>320947.2</v>
      </c>
      <c r="U42" s="151">
        <v>2560</v>
      </c>
      <c r="V42" s="171">
        <f t="shared" si="5"/>
        <v>320947.2</v>
      </c>
      <c r="W42" s="173">
        <f t="shared" si="6"/>
        <v>3.34166039958881</v>
      </c>
      <c r="X42" s="173">
        <f t="shared" si="7"/>
        <v>1</v>
      </c>
      <c r="Y42" s="151" t="s">
        <v>856</v>
      </c>
      <c r="Z42" s="151" t="s">
        <v>857</v>
      </c>
      <c r="AA42" s="151"/>
      <c r="AB42" s="151" t="s">
        <v>508</v>
      </c>
      <c r="AC42" s="151" t="s">
        <v>523</v>
      </c>
      <c r="AD42" s="170" t="s">
        <v>883</v>
      </c>
      <c r="AE42" s="170" t="s">
        <v>810</v>
      </c>
      <c r="AF42" s="170">
        <v>33000</v>
      </c>
    </row>
    <row r="43" spans="1:32">
      <c r="A43" s="151" t="s">
        <v>853</v>
      </c>
      <c r="B43" s="151" t="s">
        <v>523</v>
      </c>
      <c r="C43" s="151">
        <v>18504065060</v>
      </c>
      <c r="D43" s="151">
        <v>10202995</v>
      </c>
      <c r="E43" s="151">
        <v>1992163.5</v>
      </c>
      <c r="F43" s="151">
        <v>1653495.72</v>
      </c>
      <c r="G43" s="151" t="s">
        <v>884</v>
      </c>
      <c r="H43" s="151">
        <v>158.57</v>
      </c>
      <c r="I43" s="176" t="s">
        <v>885</v>
      </c>
      <c r="J43" s="171" t="s">
        <v>537</v>
      </c>
      <c r="K43" s="151" t="s">
        <v>507</v>
      </c>
      <c r="L43" s="151" t="s">
        <v>118</v>
      </c>
      <c r="M43" s="176" t="s">
        <v>160</v>
      </c>
      <c r="N43" s="176" t="s">
        <v>160</v>
      </c>
      <c r="O43" s="151">
        <v>5221</v>
      </c>
      <c r="P43" s="151"/>
      <c r="Q43" s="151">
        <f t="shared" si="1"/>
        <v>827893.97</v>
      </c>
      <c r="R43" s="173">
        <f t="shared" si="2"/>
        <v>0.500693143614548</v>
      </c>
      <c r="S43" s="151">
        <f t="shared" si="3"/>
        <v>4176.8</v>
      </c>
      <c r="T43" s="171">
        <f t="shared" si="4"/>
        <v>662315.176</v>
      </c>
      <c r="U43" s="151">
        <v>3750</v>
      </c>
      <c r="V43" s="171">
        <f t="shared" si="5"/>
        <v>594637.5</v>
      </c>
      <c r="W43" s="173">
        <f t="shared" si="6"/>
        <v>0.359624456723722</v>
      </c>
      <c r="X43" s="173">
        <f t="shared" si="7"/>
        <v>0.897816510247079</v>
      </c>
      <c r="Y43" s="151" t="s">
        <v>856</v>
      </c>
      <c r="Z43" s="151" t="s">
        <v>857</v>
      </c>
      <c r="AA43" s="151"/>
      <c r="AB43" s="151" t="s">
        <v>508</v>
      </c>
      <c r="AC43" s="151" t="s">
        <v>523</v>
      </c>
      <c r="AD43" s="170" t="s">
        <v>858</v>
      </c>
      <c r="AE43" s="170" t="s">
        <v>810</v>
      </c>
      <c r="AF43" s="170">
        <v>7500</v>
      </c>
    </row>
    <row r="44" spans="1:32">
      <c r="A44" s="151" t="s">
        <v>853</v>
      </c>
      <c r="B44" s="151" t="s">
        <v>523</v>
      </c>
      <c r="C44" s="151">
        <v>18504065060</v>
      </c>
      <c r="D44" s="151">
        <v>10202997</v>
      </c>
      <c r="E44" s="151">
        <v>2211663</v>
      </c>
      <c r="F44" s="151">
        <v>1835680.27</v>
      </c>
      <c r="G44" s="151" t="s">
        <v>886</v>
      </c>
      <c r="H44" s="151">
        <v>176.06</v>
      </c>
      <c r="I44" s="176" t="s">
        <v>887</v>
      </c>
      <c r="J44" s="171" t="s">
        <v>537</v>
      </c>
      <c r="K44" s="151" t="s">
        <v>507</v>
      </c>
      <c r="L44" s="151" t="s">
        <v>118</v>
      </c>
      <c r="M44" s="176" t="s">
        <v>160</v>
      </c>
      <c r="N44" s="176" t="s">
        <v>160</v>
      </c>
      <c r="O44" s="151">
        <v>5221</v>
      </c>
      <c r="P44" s="151"/>
      <c r="Q44" s="151">
        <f t="shared" ref="Q44:Q64" si="9">O44*H44</f>
        <v>919209.26</v>
      </c>
      <c r="R44" s="173">
        <f t="shared" ref="R44:R64" si="10">Q44/F44</f>
        <v>0.500745840668648</v>
      </c>
      <c r="S44" s="151">
        <f t="shared" si="3"/>
        <v>4176.8</v>
      </c>
      <c r="T44" s="171">
        <f t="shared" ref="T44:T75" si="11">S44*H44</f>
        <v>735367.408</v>
      </c>
      <c r="U44" s="151">
        <v>3750</v>
      </c>
      <c r="V44" s="171">
        <f t="shared" ref="V44:V75" si="12">U44*H44</f>
        <v>660225</v>
      </c>
      <c r="W44" s="173">
        <f t="shared" ref="W44:W75" si="13">V44/F44</f>
        <v>0.359662306551892</v>
      </c>
      <c r="X44" s="173">
        <f t="shared" ref="X44:X75" si="14">V44/T44</f>
        <v>0.897816510247079</v>
      </c>
      <c r="Y44" s="151" t="s">
        <v>856</v>
      </c>
      <c r="Z44" s="151" t="s">
        <v>857</v>
      </c>
      <c r="AA44" s="151"/>
      <c r="AB44" s="151" t="s">
        <v>508</v>
      </c>
      <c r="AC44" s="151" t="s">
        <v>523</v>
      </c>
      <c r="AD44" s="170" t="s">
        <v>858</v>
      </c>
      <c r="AE44" s="170" t="s">
        <v>810</v>
      </c>
      <c r="AF44" s="170">
        <v>7500</v>
      </c>
    </row>
    <row r="45" spans="1:32">
      <c r="A45" s="151" t="s">
        <v>802</v>
      </c>
      <c r="B45" s="151" t="s">
        <v>803</v>
      </c>
      <c r="C45" s="151">
        <v>13298766926</v>
      </c>
      <c r="D45" s="151">
        <v>10369063</v>
      </c>
      <c r="E45" s="151">
        <v>80711.98</v>
      </c>
      <c r="F45" s="151">
        <v>75465.72</v>
      </c>
      <c r="G45" s="151" t="s">
        <v>888</v>
      </c>
      <c r="H45" s="151">
        <v>22.39</v>
      </c>
      <c r="I45" s="151" t="s">
        <v>837</v>
      </c>
      <c r="J45" s="171" t="s">
        <v>537</v>
      </c>
      <c r="K45" s="151" t="s">
        <v>129</v>
      </c>
      <c r="L45" s="151" t="s">
        <v>129</v>
      </c>
      <c r="M45" s="151" t="s">
        <v>129</v>
      </c>
      <c r="N45" s="151"/>
      <c r="O45" s="151">
        <v>2100</v>
      </c>
      <c r="P45" s="151"/>
      <c r="Q45" s="151">
        <f t="shared" si="9"/>
        <v>47019</v>
      </c>
      <c r="R45" s="173">
        <f t="shared" si="10"/>
        <v>0.62305110187778</v>
      </c>
      <c r="S45" s="151">
        <f t="shared" si="3"/>
        <v>1680</v>
      </c>
      <c r="T45" s="171">
        <f t="shared" si="11"/>
        <v>37615.2</v>
      </c>
      <c r="U45" s="151">
        <v>1604</v>
      </c>
      <c r="V45" s="171">
        <f t="shared" si="12"/>
        <v>35913.56</v>
      </c>
      <c r="W45" s="173">
        <f t="shared" si="13"/>
        <v>0.475892365434266</v>
      </c>
      <c r="X45" s="173">
        <f t="shared" si="14"/>
        <v>0.954761904761905</v>
      </c>
      <c r="Y45" s="151" t="s">
        <v>806</v>
      </c>
      <c r="Z45" s="151" t="s">
        <v>807</v>
      </c>
      <c r="AA45" s="151"/>
      <c r="AB45" s="151"/>
      <c r="AC45" s="148" t="s">
        <v>808</v>
      </c>
      <c r="AD45" s="151">
        <f>U45*0.9</f>
        <v>1443.6</v>
      </c>
      <c r="AE45" s="170" t="s">
        <v>810</v>
      </c>
      <c r="AF45" s="170">
        <v>2700</v>
      </c>
    </row>
    <row r="46" spans="1:32">
      <c r="A46" s="151" t="s">
        <v>802</v>
      </c>
      <c r="B46" s="151" t="s">
        <v>803</v>
      </c>
      <c r="C46" s="151">
        <v>13298766926</v>
      </c>
      <c r="D46" s="151">
        <v>10369064</v>
      </c>
      <c r="E46" s="151">
        <v>80710.98</v>
      </c>
      <c r="F46" s="151">
        <v>75464.78</v>
      </c>
      <c r="G46" s="151" t="s">
        <v>889</v>
      </c>
      <c r="H46" s="151">
        <v>22.39</v>
      </c>
      <c r="I46" s="151" t="s">
        <v>837</v>
      </c>
      <c r="J46" s="171" t="s">
        <v>537</v>
      </c>
      <c r="K46" s="151" t="s">
        <v>129</v>
      </c>
      <c r="L46" s="151" t="s">
        <v>129</v>
      </c>
      <c r="M46" s="151" t="s">
        <v>129</v>
      </c>
      <c r="N46" s="151"/>
      <c r="O46" s="151">
        <v>2100</v>
      </c>
      <c r="P46" s="151"/>
      <c r="Q46" s="151">
        <f t="shared" si="9"/>
        <v>47019</v>
      </c>
      <c r="R46" s="173">
        <f t="shared" si="10"/>
        <v>0.623058862690649</v>
      </c>
      <c r="S46" s="151">
        <f t="shared" si="3"/>
        <v>1680</v>
      </c>
      <c r="T46" s="171">
        <f t="shared" si="11"/>
        <v>37615.2</v>
      </c>
      <c r="U46" s="151">
        <v>1604</v>
      </c>
      <c r="V46" s="171">
        <f t="shared" si="12"/>
        <v>35913.56</v>
      </c>
      <c r="W46" s="173">
        <f t="shared" si="13"/>
        <v>0.475898293217048</v>
      </c>
      <c r="X46" s="173">
        <f t="shared" si="14"/>
        <v>0.954761904761905</v>
      </c>
      <c r="Y46" s="151" t="s">
        <v>806</v>
      </c>
      <c r="Z46" s="151" t="s">
        <v>807</v>
      </c>
      <c r="AA46" s="151"/>
      <c r="AB46" s="151"/>
      <c r="AC46" s="148" t="s">
        <v>808</v>
      </c>
      <c r="AD46" s="151">
        <f>U46*0.9</f>
        <v>1443.6</v>
      </c>
      <c r="AE46" s="170" t="s">
        <v>810</v>
      </c>
      <c r="AF46" s="170">
        <v>2700</v>
      </c>
    </row>
    <row r="47" spans="1:32">
      <c r="A47" s="151" t="s">
        <v>802</v>
      </c>
      <c r="B47" s="151" t="s">
        <v>803</v>
      </c>
      <c r="C47" s="151">
        <v>13298766926</v>
      </c>
      <c r="D47" s="151">
        <v>10369065</v>
      </c>
      <c r="E47" s="151">
        <v>80711.98</v>
      </c>
      <c r="F47" s="151">
        <v>75465.72</v>
      </c>
      <c r="G47" s="151" t="s">
        <v>890</v>
      </c>
      <c r="H47" s="151">
        <v>22.39</v>
      </c>
      <c r="I47" s="151" t="s">
        <v>837</v>
      </c>
      <c r="J47" s="171" t="s">
        <v>537</v>
      </c>
      <c r="K47" s="151" t="s">
        <v>129</v>
      </c>
      <c r="L47" s="151" t="s">
        <v>129</v>
      </c>
      <c r="M47" s="151" t="s">
        <v>129</v>
      </c>
      <c r="N47" s="151"/>
      <c r="O47" s="151">
        <v>2100</v>
      </c>
      <c r="P47" s="151"/>
      <c r="Q47" s="151">
        <f t="shared" si="9"/>
        <v>47019</v>
      </c>
      <c r="R47" s="173">
        <f t="shared" si="10"/>
        <v>0.62305110187778</v>
      </c>
      <c r="S47" s="151">
        <f t="shared" si="3"/>
        <v>1680</v>
      </c>
      <c r="T47" s="171">
        <f t="shared" si="11"/>
        <v>37615.2</v>
      </c>
      <c r="U47" s="151">
        <v>1604</v>
      </c>
      <c r="V47" s="171">
        <f t="shared" si="12"/>
        <v>35913.56</v>
      </c>
      <c r="W47" s="173">
        <f t="shared" si="13"/>
        <v>0.475892365434266</v>
      </c>
      <c r="X47" s="173">
        <f t="shared" si="14"/>
        <v>0.954761904761905</v>
      </c>
      <c r="Y47" s="151" t="s">
        <v>806</v>
      </c>
      <c r="Z47" s="151" t="s">
        <v>807</v>
      </c>
      <c r="AA47" s="151"/>
      <c r="AB47" s="151"/>
      <c r="AC47" s="148" t="s">
        <v>808</v>
      </c>
      <c r="AD47" s="151">
        <f>U47*0.9</f>
        <v>1443.6</v>
      </c>
      <c r="AE47" s="170" t="s">
        <v>810</v>
      </c>
      <c r="AF47" s="170">
        <v>2700</v>
      </c>
    </row>
    <row r="48" spans="1:32">
      <c r="A48" s="151" t="s">
        <v>802</v>
      </c>
      <c r="B48" s="151" t="s">
        <v>803</v>
      </c>
      <c r="C48" s="151">
        <v>13298766926</v>
      </c>
      <c r="D48" s="151">
        <v>10369066</v>
      </c>
      <c r="E48" s="151">
        <v>70665.28</v>
      </c>
      <c r="F48" s="151">
        <v>66072.06</v>
      </c>
      <c r="G48" s="151" t="s">
        <v>891</v>
      </c>
      <c r="H48" s="151">
        <v>19.6</v>
      </c>
      <c r="I48" s="151" t="s">
        <v>837</v>
      </c>
      <c r="J48" s="171" t="s">
        <v>537</v>
      </c>
      <c r="K48" s="151" t="s">
        <v>129</v>
      </c>
      <c r="L48" s="151" t="s">
        <v>129</v>
      </c>
      <c r="M48" s="151" t="s">
        <v>129</v>
      </c>
      <c r="N48" s="151"/>
      <c r="O48" s="151">
        <v>2100</v>
      </c>
      <c r="P48" s="151"/>
      <c r="Q48" s="151">
        <f t="shared" si="9"/>
        <v>41160</v>
      </c>
      <c r="R48" s="173">
        <f t="shared" si="10"/>
        <v>0.622956208721205</v>
      </c>
      <c r="S48" s="151">
        <f t="shared" si="3"/>
        <v>1680</v>
      </c>
      <c r="T48" s="171">
        <f t="shared" si="11"/>
        <v>32928</v>
      </c>
      <c r="U48" s="151">
        <v>1604</v>
      </c>
      <c r="V48" s="171">
        <f t="shared" si="12"/>
        <v>31438.4</v>
      </c>
      <c r="W48" s="173">
        <f t="shared" si="13"/>
        <v>0.47581988513753</v>
      </c>
      <c r="X48" s="173">
        <f t="shared" si="14"/>
        <v>0.954761904761905</v>
      </c>
      <c r="Y48" s="151" t="s">
        <v>806</v>
      </c>
      <c r="Z48" s="151" t="s">
        <v>807</v>
      </c>
      <c r="AA48" s="151"/>
      <c r="AB48" s="151"/>
      <c r="AC48" s="148" t="s">
        <v>808</v>
      </c>
      <c r="AD48" s="151">
        <f>U48*0.9</f>
        <v>1443.6</v>
      </c>
      <c r="AE48" s="170" t="s">
        <v>810</v>
      </c>
      <c r="AF48" s="170">
        <v>2700</v>
      </c>
    </row>
    <row r="49" spans="1:32">
      <c r="A49" s="151" t="s">
        <v>802</v>
      </c>
      <c r="B49" s="151" t="s">
        <v>803</v>
      </c>
      <c r="C49" s="151">
        <v>13298766926</v>
      </c>
      <c r="D49" s="151">
        <v>10369067</v>
      </c>
      <c r="E49" s="151">
        <v>75052.16</v>
      </c>
      <c r="F49" s="151">
        <v>70176.51</v>
      </c>
      <c r="G49" s="151" t="s">
        <v>892</v>
      </c>
      <c r="H49" s="151">
        <v>20.71</v>
      </c>
      <c r="I49" s="151" t="s">
        <v>837</v>
      </c>
      <c r="J49" s="171" t="s">
        <v>537</v>
      </c>
      <c r="K49" s="151" t="s">
        <v>129</v>
      </c>
      <c r="L49" s="151" t="s">
        <v>129</v>
      </c>
      <c r="M49" s="151" t="s">
        <v>129</v>
      </c>
      <c r="N49" s="151"/>
      <c r="O49" s="151">
        <v>2100</v>
      </c>
      <c r="P49" s="151"/>
      <c r="Q49" s="151">
        <f t="shared" si="9"/>
        <v>43491</v>
      </c>
      <c r="R49" s="173">
        <f t="shared" si="10"/>
        <v>0.619737288160953</v>
      </c>
      <c r="S49" s="151">
        <f t="shared" si="3"/>
        <v>1680</v>
      </c>
      <c r="T49" s="171">
        <f t="shared" si="11"/>
        <v>34792.8</v>
      </c>
      <c r="U49" s="151">
        <v>1604</v>
      </c>
      <c r="V49" s="171">
        <f t="shared" si="12"/>
        <v>33218.84</v>
      </c>
      <c r="W49" s="173">
        <f t="shared" si="13"/>
        <v>0.473361242957223</v>
      </c>
      <c r="X49" s="173">
        <f t="shared" si="14"/>
        <v>0.954761904761905</v>
      </c>
      <c r="Y49" s="151" t="s">
        <v>806</v>
      </c>
      <c r="Z49" s="151" t="s">
        <v>807</v>
      </c>
      <c r="AA49" s="151"/>
      <c r="AB49" s="151"/>
      <c r="AC49" s="148" t="s">
        <v>808</v>
      </c>
      <c r="AD49" s="151">
        <f>U49*0.9</f>
        <v>1443.6</v>
      </c>
      <c r="AE49" s="170" t="s">
        <v>810</v>
      </c>
      <c r="AF49" s="170">
        <v>2700</v>
      </c>
    </row>
    <row r="50" spans="1:32">
      <c r="A50" s="151" t="s">
        <v>893</v>
      </c>
      <c r="B50" s="151" t="s">
        <v>894</v>
      </c>
      <c r="C50" s="151">
        <v>19841736866</v>
      </c>
      <c r="D50" s="151">
        <v>10152783</v>
      </c>
      <c r="E50" s="151">
        <v>1874907.14</v>
      </c>
      <c r="F50" s="151">
        <v>1758370.07</v>
      </c>
      <c r="G50" s="151" t="s">
        <v>895</v>
      </c>
      <c r="H50" s="151">
        <v>164.52</v>
      </c>
      <c r="I50" s="151" t="s">
        <v>896</v>
      </c>
      <c r="J50" s="171" t="s">
        <v>537</v>
      </c>
      <c r="K50" s="151"/>
      <c r="L50" s="151" t="s">
        <v>160</v>
      </c>
      <c r="M50" s="151" t="s">
        <v>160</v>
      </c>
      <c r="N50" s="151" t="s">
        <v>508</v>
      </c>
      <c r="O50" s="151">
        <v>4285</v>
      </c>
      <c r="P50" s="151"/>
      <c r="Q50" s="151">
        <f t="shared" si="9"/>
        <v>704968.2</v>
      </c>
      <c r="R50" s="173">
        <f t="shared" si="10"/>
        <v>0.400921405583297</v>
      </c>
      <c r="S50" s="151">
        <f t="shared" si="3"/>
        <v>3428</v>
      </c>
      <c r="T50" s="171">
        <f t="shared" si="11"/>
        <v>563974.56</v>
      </c>
      <c r="U50" s="151">
        <v>3600</v>
      </c>
      <c r="V50" s="171">
        <f t="shared" si="12"/>
        <v>592272</v>
      </c>
      <c r="W50" s="173">
        <f t="shared" si="13"/>
        <v>0.336830119043143</v>
      </c>
      <c r="X50" s="178">
        <f t="shared" si="14"/>
        <v>1.05017502917153</v>
      </c>
      <c r="Y50" s="151" t="s">
        <v>897</v>
      </c>
      <c r="Z50" s="151" t="s">
        <v>898</v>
      </c>
      <c r="AA50" s="151"/>
      <c r="AB50" s="151" t="s">
        <v>508</v>
      </c>
      <c r="AC50" s="151" t="s">
        <v>570</v>
      </c>
      <c r="AD50" s="151"/>
      <c r="AE50" s="170" t="s">
        <v>810</v>
      </c>
      <c r="AF50" s="170">
        <v>35000</v>
      </c>
    </row>
    <row r="51" spans="1:32">
      <c r="A51" s="151" t="s">
        <v>802</v>
      </c>
      <c r="B51" s="151" t="s">
        <v>803</v>
      </c>
      <c r="C51" s="151">
        <v>13298766926</v>
      </c>
      <c r="D51" s="151">
        <v>10369068</v>
      </c>
      <c r="E51" s="151">
        <v>80494.99</v>
      </c>
      <c r="F51" s="151">
        <v>75262.83</v>
      </c>
      <c r="G51" s="151" t="s">
        <v>899</v>
      </c>
      <c r="H51" s="151">
        <v>22.33</v>
      </c>
      <c r="I51" s="151" t="s">
        <v>837</v>
      </c>
      <c r="J51" s="171" t="s">
        <v>537</v>
      </c>
      <c r="K51" s="151" t="s">
        <v>129</v>
      </c>
      <c r="L51" s="151" t="s">
        <v>129</v>
      </c>
      <c r="M51" s="151" t="s">
        <v>129</v>
      </c>
      <c r="N51" s="151"/>
      <c r="O51" s="151">
        <v>2100</v>
      </c>
      <c r="P51" s="151"/>
      <c r="Q51" s="151">
        <f t="shared" si="9"/>
        <v>46893</v>
      </c>
      <c r="R51" s="173">
        <f t="shared" si="10"/>
        <v>0.623056560589072</v>
      </c>
      <c r="S51" s="151">
        <f t="shared" si="3"/>
        <v>1680</v>
      </c>
      <c r="T51" s="171">
        <f t="shared" si="11"/>
        <v>37514.4</v>
      </c>
      <c r="U51" s="151">
        <v>1604</v>
      </c>
      <c r="V51" s="171">
        <f t="shared" si="12"/>
        <v>35817.32</v>
      </c>
      <c r="W51" s="173">
        <f t="shared" si="13"/>
        <v>0.475896534849939</v>
      </c>
      <c r="X51" s="173">
        <f t="shared" si="14"/>
        <v>0.954761904761905</v>
      </c>
      <c r="Y51" s="151" t="s">
        <v>806</v>
      </c>
      <c r="Z51" s="151" t="s">
        <v>807</v>
      </c>
      <c r="AA51" s="151"/>
      <c r="AB51" s="151"/>
      <c r="AC51" s="148" t="s">
        <v>808</v>
      </c>
      <c r="AD51" s="151">
        <f>U51*0.9</f>
        <v>1443.6</v>
      </c>
      <c r="AE51" s="170" t="s">
        <v>810</v>
      </c>
      <c r="AF51" s="170">
        <v>2700</v>
      </c>
    </row>
    <row r="52" spans="1:32">
      <c r="A52" s="151" t="s">
        <v>802</v>
      </c>
      <c r="B52" s="151" t="s">
        <v>803</v>
      </c>
      <c r="C52" s="151">
        <v>13298766926</v>
      </c>
      <c r="D52" s="151">
        <v>10369069</v>
      </c>
      <c r="E52" s="151">
        <v>80711.98</v>
      </c>
      <c r="F52" s="151">
        <v>75465.72</v>
      </c>
      <c r="G52" s="151" t="s">
        <v>900</v>
      </c>
      <c r="H52" s="151">
        <v>22.33</v>
      </c>
      <c r="I52" s="151" t="s">
        <v>837</v>
      </c>
      <c r="J52" s="171" t="s">
        <v>537</v>
      </c>
      <c r="K52" s="151" t="s">
        <v>129</v>
      </c>
      <c r="L52" s="151" t="s">
        <v>129</v>
      </c>
      <c r="M52" s="151" t="s">
        <v>129</v>
      </c>
      <c r="N52" s="151"/>
      <c r="O52" s="151">
        <v>2100</v>
      </c>
      <c r="P52" s="151"/>
      <c r="Q52" s="151">
        <f t="shared" si="9"/>
        <v>46893</v>
      </c>
      <c r="R52" s="173">
        <f t="shared" si="10"/>
        <v>0.621381469626209</v>
      </c>
      <c r="S52" s="151">
        <f t="shared" si="3"/>
        <v>1680</v>
      </c>
      <c r="T52" s="171">
        <f t="shared" si="11"/>
        <v>37514.4</v>
      </c>
      <c r="U52" s="151">
        <v>1604</v>
      </c>
      <c r="V52" s="171">
        <f t="shared" si="12"/>
        <v>35817.32</v>
      </c>
      <c r="W52" s="173">
        <f t="shared" si="13"/>
        <v>0.474617084419257</v>
      </c>
      <c r="X52" s="173">
        <f t="shared" si="14"/>
        <v>0.954761904761905</v>
      </c>
      <c r="Y52" s="151" t="s">
        <v>806</v>
      </c>
      <c r="Z52" s="151" t="s">
        <v>807</v>
      </c>
      <c r="AA52" s="151"/>
      <c r="AB52" s="151"/>
      <c r="AC52" s="148" t="s">
        <v>808</v>
      </c>
      <c r="AD52" s="151">
        <f>U52*0.9</f>
        <v>1443.6</v>
      </c>
      <c r="AE52" s="170" t="s">
        <v>810</v>
      </c>
      <c r="AF52" s="170">
        <v>2700</v>
      </c>
    </row>
    <row r="53" spans="1:32">
      <c r="A53" s="151" t="s">
        <v>659</v>
      </c>
      <c r="B53" s="151" t="s">
        <v>574</v>
      </c>
      <c r="C53" s="151">
        <v>13364232028</v>
      </c>
      <c r="D53" s="151">
        <v>10157987</v>
      </c>
      <c r="E53" s="151">
        <v>1141462</v>
      </c>
      <c r="F53" s="151">
        <v>759072.07</v>
      </c>
      <c r="G53" s="151" t="s">
        <v>901</v>
      </c>
      <c r="H53" s="170">
        <v>135.79</v>
      </c>
      <c r="I53" s="151" t="s">
        <v>902</v>
      </c>
      <c r="J53" s="171" t="s">
        <v>537</v>
      </c>
      <c r="K53" s="151" t="s">
        <v>160</v>
      </c>
      <c r="L53" s="151" t="s">
        <v>160</v>
      </c>
      <c r="M53" s="151" t="s">
        <v>160</v>
      </c>
      <c r="N53" s="151" t="s">
        <v>508</v>
      </c>
      <c r="O53" s="43">
        <v>4260</v>
      </c>
      <c r="P53" s="151"/>
      <c r="Q53" s="151">
        <f t="shared" si="9"/>
        <v>578465.4</v>
      </c>
      <c r="R53" s="173">
        <f t="shared" si="10"/>
        <v>0.762069140549461</v>
      </c>
      <c r="S53" s="151">
        <f t="shared" si="3"/>
        <v>3408</v>
      </c>
      <c r="T53" s="171">
        <f t="shared" si="11"/>
        <v>462772.32</v>
      </c>
      <c r="U53" s="151">
        <v>3200</v>
      </c>
      <c r="V53" s="171">
        <f t="shared" si="12"/>
        <v>434528</v>
      </c>
      <c r="W53" s="173">
        <f t="shared" si="13"/>
        <v>0.572446302760158</v>
      </c>
      <c r="X53" s="173">
        <f t="shared" si="14"/>
        <v>0.938967136150235</v>
      </c>
      <c r="Y53" s="151" t="s">
        <v>648</v>
      </c>
      <c r="Z53" s="151" t="s">
        <v>649</v>
      </c>
      <c r="AA53" s="151"/>
      <c r="AB53" s="151" t="s">
        <v>508</v>
      </c>
      <c r="AC53" s="151" t="s">
        <v>574</v>
      </c>
      <c r="AD53" s="151"/>
      <c r="AE53" s="170" t="s">
        <v>810</v>
      </c>
      <c r="AF53" s="170">
        <v>8400</v>
      </c>
    </row>
    <row r="54" spans="1:32">
      <c r="A54" s="151" t="s">
        <v>853</v>
      </c>
      <c r="B54" s="151" t="s">
        <v>523</v>
      </c>
      <c r="C54" s="151">
        <v>18504065060</v>
      </c>
      <c r="D54" s="151">
        <v>10175731</v>
      </c>
      <c r="E54" s="151">
        <v>1364089.39</v>
      </c>
      <c r="F54" s="151">
        <v>663630.95</v>
      </c>
      <c r="G54" s="151" t="s">
        <v>903</v>
      </c>
      <c r="H54" s="151">
        <v>380.56</v>
      </c>
      <c r="I54" s="177" t="s">
        <v>904</v>
      </c>
      <c r="J54" s="171" t="s">
        <v>537</v>
      </c>
      <c r="K54" s="151" t="s">
        <v>118</v>
      </c>
      <c r="L54" s="151" t="s">
        <v>140</v>
      </c>
      <c r="M54" s="151" t="s">
        <v>140</v>
      </c>
      <c r="N54" s="176" t="s">
        <v>140</v>
      </c>
      <c r="O54" s="151">
        <v>3750</v>
      </c>
      <c r="P54" s="172">
        <f t="shared" ref="P54:P63" si="15">F54/H54</f>
        <v>1743.82738595754</v>
      </c>
      <c r="Q54" s="151">
        <f t="shared" si="9"/>
        <v>1427100</v>
      </c>
      <c r="R54" s="173">
        <f t="shared" si="10"/>
        <v>2.15044219984014</v>
      </c>
      <c r="S54" s="151">
        <f t="shared" si="3"/>
        <v>3000</v>
      </c>
      <c r="T54" s="171">
        <f t="shared" si="11"/>
        <v>1141680</v>
      </c>
      <c r="U54" s="151">
        <v>3000</v>
      </c>
      <c r="V54" s="171">
        <f t="shared" si="12"/>
        <v>1141680</v>
      </c>
      <c r="W54" s="173">
        <f t="shared" si="13"/>
        <v>1.72035375987211</v>
      </c>
      <c r="X54" s="173">
        <f t="shared" si="14"/>
        <v>1</v>
      </c>
      <c r="Y54" s="151" t="s">
        <v>856</v>
      </c>
      <c r="Z54" s="151" t="s">
        <v>857</v>
      </c>
      <c r="AA54" s="151"/>
      <c r="AB54" s="151" t="s">
        <v>508</v>
      </c>
      <c r="AC54" s="151" t="s">
        <v>523</v>
      </c>
      <c r="AD54" s="170" t="s">
        <v>905</v>
      </c>
      <c r="AE54" s="170" t="s">
        <v>810</v>
      </c>
      <c r="AF54" s="170">
        <v>60000</v>
      </c>
    </row>
    <row r="55" spans="1:32">
      <c r="A55" s="151" t="s">
        <v>906</v>
      </c>
      <c r="B55" s="151" t="s">
        <v>907</v>
      </c>
      <c r="C55" s="151">
        <v>18204911878</v>
      </c>
      <c r="D55" s="151">
        <v>10180675</v>
      </c>
      <c r="E55" s="151">
        <v>203014</v>
      </c>
      <c r="F55" s="151">
        <v>106850.27</v>
      </c>
      <c r="G55" s="170" t="s">
        <v>908</v>
      </c>
      <c r="H55" s="151">
        <v>116.74</v>
      </c>
      <c r="I55" s="151" t="s">
        <v>908</v>
      </c>
      <c r="J55" s="171" t="s">
        <v>537</v>
      </c>
      <c r="K55" s="151" t="s">
        <v>118</v>
      </c>
      <c r="L55" s="151" t="s">
        <v>118</v>
      </c>
      <c r="M55" s="151" t="s">
        <v>118</v>
      </c>
      <c r="N55" s="151" t="s">
        <v>508</v>
      </c>
      <c r="O55" s="151">
        <v>3100</v>
      </c>
      <c r="P55" s="172">
        <f t="shared" si="15"/>
        <v>915.28413568614</v>
      </c>
      <c r="Q55" s="151">
        <f t="shared" si="9"/>
        <v>361894</v>
      </c>
      <c r="R55" s="173">
        <f t="shared" si="10"/>
        <v>3.38692639709755</v>
      </c>
      <c r="S55" s="151">
        <f t="shared" si="3"/>
        <v>2480</v>
      </c>
      <c r="T55" s="171">
        <f t="shared" si="11"/>
        <v>289515.2</v>
      </c>
      <c r="U55" s="151">
        <v>2595.6</v>
      </c>
      <c r="V55" s="171">
        <f t="shared" si="12"/>
        <v>303010.344</v>
      </c>
      <c r="W55" s="173">
        <f t="shared" si="13"/>
        <v>2.83584069558271</v>
      </c>
      <c r="X55" s="173">
        <f t="shared" si="14"/>
        <v>1.04661290322581</v>
      </c>
      <c r="Y55" s="151" t="s">
        <v>909</v>
      </c>
      <c r="Z55" s="151" t="s">
        <v>910</v>
      </c>
      <c r="AA55" s="151"/>
      <c r="AB55" s="151" t="s">
        <v>508</v>
      </c>
      <c r="AC55" s="151" t="s">
        <v>911</v>
      </c>
      <c r="AD55" s="151"/>
      <c r="AE55" s="170" t="s">
        <v>826</v>
      </c>
      <c r="AF55" s="170">
        <v>6000</v>
      </c>
    </row>
    <row r="56" spans="1:32">
      <c r="A56" s="151" t="s">
        <v>906</v>
      </c>
      <c r="B56" s="151" t="s">
        <v>907</v>
      </c>
      <c r="C56" s="151">
        <v>18204911878</v>
      </c>
      <c r="D56" s="151">
        <v>10180676</v>
      </c>
      <c r="E56" s="151">
        <v>203014</v>
      </c>
      <c r="F56" s="151">
        <v>106850.27</v>
      </c>
      <c r="G56" s="170" t="s">
        <v>912</v>
      </c>
      <c r="H56" s="151">
        <v>116.74</v>
      </c>
      <c r="I56" s="151" t="s">
        <v>912</v>
      </c>
      <c r="J56" s="171" t="s">
        <v>537</v>
      </c>
      <c r="K56" s="151" t="s">
        <v>118</v>
      </c>
      <c r="L56" s="151" t="s">
        <v>118</v>
      </c>
      <c r="M56" s="151" t="s">
        <v>118</v>
      </c>
      <c r="N56" s="151" t="s">
        <v>508</v>
      </c>
      <c r="O56" s="151">
        <v>3100</v>
      </c>
      <c r="P56" s="172">
        <f t="shared" si="15"/>
        <v>915.28413568614</v>
      </c>
      <c r="Q56" s="151">
        <f t="shared" si="9"/>
        <v>361894</v>
      </c>
      <c r="R56" s="173">
        <f t="shared" si="10"/>
        <v>3.38692639709755</v>
      </c>
      <c r="S56" s="151">
        <f t="shared" si="3"/>
        <v>2480</v>
      </c>
      <c r="T56" s="171">
        <f t="shared" si="11"/>
        <v>289515.2</v>
      </c>
      <c r="U56" s="151">
        <v>2590</v>
      </c>
      <c r="V56" s="171">
        <f t="shared" si="12"/>
        <v>302356.6</v>
      </c>
      <c r="W56" s="173">
        <f t="shared" si="13"/>
        <v>2.82972237692988</v>
      </c>
      <c r="X56" s="173">
        <f t="shared" si="14"/>
        <v>1.04435483870968</v>
      </c>
      <c r="Y56" s="151" t="s">
        <v>909</v>
      </c>
      <c r="Z56" s="151" t="s">
        <v>910</v>
      </c>
      <c r="AA56" s="151"/>
      <c r="AB56" s="151" t="s">
        <v>508</v>
      </c>
      <c r="AC56" s="151" t="s">
        <v>911</v>
      </c>
      <c r="AD56" s="151"/>
      <c r="AE56" s="170" t="s">
        <v>826</v>
      </c>
      <c r="AF56" s="170">
        <v>10000</v>
      </c>
    </row>
    <row r="57" spans="1:32">
      <c r="A57" s="151" t="s">
        <v>821</v>
      </c>
      <c r="B57" s="151" t="s">
        <v>828</v>
      </c>
      <c r="C57" s="151">
        <v>13883678122</v>
      </c>
      <c r="D57" s="151">
        <v>10124158</v>
      </c>
      <c r="E57" s="151">
        <v>72887.39</v>
      </c>
      <c r="F57" s="151">
        <v>33019.01</v>
      </c>
      <c r="G57" s="170" t="s">
        <v>913</v>
      </c>
      <c r="H57" s="170">
        <v>44.98</v>
      </c>
      <c r="I57" s="170" t="s">
        <v>913</v>
      </c>
      <c r="J57" s="171" t="s">
        <v>537</v>
      </c>
      <c r="K57" s="151" t="s">
        <v>507</v>
      </c>
      <c r="L57" s="170" t="s">
        <v>160</v>
      </c>
      <c r="M57" s="170" t="s">
        <v>160</v>
      </c>
      <c r="N57" s="170" t="s">
        <v>830</v>
      </c>
      <c r="O57" s="177">
        <v>4200</v>
      </c>
      <c r="P57" s="172">
        <f t="shared" si="15"/>
        <v>734.082036460649</v>
      </c>
      <c r="Q57" s="151">
        <f t="shared" si="9"/>
        <v>188916</v>
      </c>
      <c r="R57" s="173">
        <f t="shared" si="10"/>
        <v>5.72143138149811</v>
      </c>
      <c r="S57" s="151">
        <f t="shared" si="3"/>
        <v>3360</v>
      </c>
      <c r="T57" s="171">
        <f t="shared" si="11"/>
        <v>151132.8</v>
      </c>
      <c r="U57" s="151">
        <v>3740</v>
      </c>
      <c r="V57" s="171">
        <f t="shared" si="12"/>
        <v>168225.2</v>
      </c>
      <c r="W57" s="173">
        <f t="shared" si="13"/>
        <v>5.09479842066737</v>
      </c>
      <c r="X57" s="178">
        <f t="shared" si="14"/>
        <v>1.11309523809524</v>
      </c>
      <c r="Y57" s="151" t="s">
        <v>824</v>
      </c>
      <c r="Z57" s="151" t="s">
        <v>825</v>
      </c>
      <c r="AA57" s="151"/>
      <c r="AB57" s="151" t="s">
        <v>508</v>
      </c>
      <c r="AC57" s="151" t="s">
        <v>825</v>
      </c>
      <c r="AD57" s="151"/>
      <c r="AE57" s="170" t="s">
        <v>826</v>
      </c>
      <c r="AF57" s="151"/>
    </row>
    <row r="58" ht="20.4" spans="1:32">
      <c r="A58" s="151" t="s">
        <v>914</v>
      </c>
      <c r="B58" s="151" t="s">
        <v>915</v>
      </c>
      <c r="C58" s="151">
        <v>15177126400</v>
      </c>
      <c r="D58" s="151">
        <v>10014369</v>
      </c>
      <c r="E58" s="151">
        <v>851963.42</v>
      </c>
      <c r="F58" s="151">
        <v>181862.75</v>
      </c>
      <c r="G58" s="151" t="s">
        <v>916</v>
      </c>
      <c r="H58" s="151">
        <v>418</v>
      </c>
      <c r="I58" s="151" t="s">
        <v>917</v>
      </c>
      <c r="J58" s="170" t="s">
        <v>918</v>
      </c>
      <c r="K58" s="151"/>
      <c r="L58" s="151" t="s">
        <v>170</v>
      </c>
      <c r="M58" s="151" t="s">
        <v>170</v>
      </c>
      <c r="N58" s="151" t="s">
        <v>508</v>
      </c>
      <c r="O58" s="151">
        <v>9800</v>
      </c>
      <c r="P58" s="172">
        <f t="shared" si="15"/>
        <v>435.078349282297</v>
      </c>
      <c r="Q58" s="151">
        <f t="shared" si="9"/>
        <v>4096400</v>
      </c>
      <c r="R58" s="173">
        <f t="shared" si="10"/>
        <v>22.5246786381488</v>
      </c>
      <c r="S58" s="180">
        <v>13560</v>
      </c>
      <c r="T58" s="171">
        <f t="shared" si="11"/>
        <v>5668080</v>
      </c>
      <c r="U58" s="151">
        <v>12000</v>
      </c>
      <c r="V58" s="171">
        <f t="shared" si="12"/>
        <v>5016000</v>
      </c>
      <c r="W58" s="173">
        <f t="shared" si="13"/>
        <v>27.5812391487537</v>
      </c>
      <c r="X58" s="178">
        <f t="shared" si="14"/>
        <v>0.884955752212389</v>
      </c>
      <c r="Y58" s="151" t="s">
        <v>919</v>
      </c>
      <c r="Z58" s="151" t="s">
        <v>920</v>
      </c>
      <c r="AA58" s="151"/>
      <c r="AB58" s="170" t="s">
        <v>921</v>
      </c>
      <c r="AC58" s="151" t="s">
        <v>922</v>
      </c>
      <c r="AD58" s="170" t="s">
        <v>923</v>
      </c>
      <c r="AE58" s="170" t="s">
        <v>924</v>
      </c>
      <c r="AF58" s="170">
        <v>90000</v>
      </c>
    </row>
    <row r="59" spans="1:32">
      <c r="A59" s="151" t="s">
        <v>821</v>
      </c>
      <c r="B59" s="151" t="s">
        <v>828</v>
      </c>
      <c r="C59" s="151">
        <v>13883678122</v>
      </c>
      <c r="D59" s="170">
        <v>10124142</v>
      </c>
      <c r="E59" s="170">
        <v>83517.48</v>
      </c>
      <c r="F59" s="170">
        <v>37626.56</v>
      </c>
      <c r="G59" s="170" t="s">
        <v>925</v>
      </c>
      <c r="H59" s="170">
        <v>52.29</v>
      </c>
      <c r="I59" s="170" t="s">
        <v>925</v>
      </c>
      <c r="J59" s="171" t="s">
        <v>537</v>
      </c>
      <c r="K59" s="151" t="s">
        <v>507</v>
      </c>
      <c r="L59" s="170" t="s">
        <v>160</v>
      </c>
      <c r="M59" s="170" t="s">
        <v>160</v>
      </c>
      <c r="N59" s="176" t="s">
        <v>823</v>
      </c>
      <c r="O59" s="151">
        <v>4200</v>
      </c>
      <c r="P59" s="172">
        <f t="shared" si="15"/>
        <v>719.574679671065</v>
      </c>
      <c r="Q59" s="151">
        <f t="shared" si="9"/>
        <v>219618</v>
      </c>
      <c r="R59" s="173">
        <f t="shared" si="10"/>
        <v>5.83678125239193</v>
      </c>
      <c r="S59" s="151">
        <f>O59*0.8</f>
        <v>3360</v>
      </c>
      <c r="T59" s="171">
        <f t="shared" si="11"/>
        <v>175694.4</v>
      </c>
      <c r="U59" s="151">
        <v>4080</v>
      </c>
      <c r="V59" s="171">
        <f t="shared" si="12"/>
        <v>213343.2</v>
      </c>
      <c r="W59" s="173">
        <f t="shared" si="13"/>
        <v>5.67001607375216</v>
      </c>
      <c r="X59" s="178">
        <f t="shared" si="14"/>
        <v>1.21428571428571</v>
      </c>
      <c r="Y59" s="151" t="s">
        <v>824</v>
      </c>
      <c r="Z59" s="151" t="s">
        <v>825</v>
      </c>
      <c r="AA59" s="151"/>
      <c r="AB59" s="151" t="s">
        <v>508</v>
      </c>
      <c r="AC59" s="151" t="s">
        <v>825</v>
      </c>
      <c r="AD59" s="151"/>
      <c r="AE59" s="170" t="s">
        <v>826</v>
      </c>
      <c r="AF59" s="151"/>
    </row>
    <row r="60" spans="1:32">
      <c r="A60" s="151" t="s">
        <v>821</v>
      </c>
      <c r="B60" s="151" t="s">
        <v>828</v>
      </c>
      <c r="C60" s="151">
        <v>13883678122</v>
      </c>
      <c r="D60" s="151">
        <v>10124553</v>
      </c>
      <c r="E60" s="151">
        <v>429200</v>
      </c>
      <c r="F60" s="151">
        <v>99399.27</v>
      </c>
      <c r="G60" s="176" t="s">
        <v>926</v>
      </c>
      <c r="H60" s="151">
        <v>107.09</v>
      </c>
      <c r="I60" s="176" t="s">
        <v>926</v>
      </c>
      <c r="J60" s="171" t="s">
        <v>537</v>
      </c>
      <c r="K60" s="151" t="s">
        <v>507</v>
      </c>
      <c r="L60" s="170" t="s">
        <v>160</v>
      </c>
      <c r="M60" s="170" t="s">
        <v>160</v>
      </c>
      <c r="N60" s="176" t="s">
        <v>927</v>
      </c>
      <c r="O60" s="151">
        <v>4450</v>
      </c>
      <c r="P60" s="172">
        <f t="shared" si="15"/>
        <v>928.184424315996</v>
      </c>
      <c r="Q60" s="151">
        <f t="shared" si="9"/>
        <v>476550.5</v>
      </c>
      <c r="R60" s="173">
        <f t="shared" si="10"/>
        <v>4.79430583343318</v>
      </c>
      <c r="S60" s="151">
        <f>O60*0.8</f>
        <v>3560</v>
      </c>
      <c r="T60" s="171">
        <f t="shared" si="11"/>
        <v>381240.4</v>
      </c>
      <c r="U60" s="151">
        <v>3720</v>
      </c>
      <c r="V60" s="171">
        <f t="shared" si="12"/>
        <v>398374.8</v>
      </c>
      <c r="W60" s="173">
        <f t="shared" si="13"/>
        <v>4.00782420233066</v>
      </c>
      <c r="X60" s="178">
        <f t="shared" si="14"/>
        <v>1.04494382022472</v>
      </c>
      <c r="Y60" s="151" t="s">
        <v>824</v>
      </c>
      <c r="Z60" s="151" t="s">
        <v>825</v>
      </c>
      <c r="AA60" s="151"/>
      <c r="AB60" s="151" t="s">
        <v>508</v>
      </c>
      <c r="AC60" s="151" t="s">
        <v>825</v>
      </c>
      <c r="AD60" s="151"/>
      <c r="AE60" s="170" t="s">
        <v>826</v>
      </c>
      <c r="AF60" s="151"/>
    </row>
    <row r="61" spans="1:32">
      <c r="A61" s="151" t="s">
        <v>821</v>
      </c>
      <c r="B61" s="151" t="s">
        <v>828</v>
      </c>
      <c r="C61" s="151">
        <v>13883678122</v>
      </c>
      <c r="D61" s="170">
        <v>10124136</v>
      </c>
      <c r="E61" s="170">
        <v>106462.91</v>
      </c>
      <c r="F61" s="170">
        <v>47963.9</v>
      </c>
      <c r="G61" s="170" t="s">
        <v>928</v>
      </c>
      <c r="H61" s="170">
        <v>65.7</v>
      </c>
      <c r="I61" s="170" t="s">
        <v>928</v>
      </c>
      <c r="J61" s="171" t="s">
        <v>537</v>
      </c>
      <c r="K61" s="151" t="s">
        <v>507</v>
      </c>
      <c r="L61" s="170" t="s">
        <v>160</v>
      </c>
      <c r="M61" s="170" t="s">
        <v>160</v>
      </c>
      <c r="N61" s="176" t="s">
        <v>823</v>
      </c>
      <c r="O61" s="151">
        <v>4200</v>
      </c>
      <c r="P61" s="172">
        <f t="shared" si="15"/>
        <v>730.044140030441</v>
      </c>
      <c r="Q61" s="151">
        <f t="shared" si="9"/>
        <v>275940</v>
      </c>
      <c r="R61" s="173">
        <f t="shared" si="10"/>
        <v>5.75307679317153</v>
      </c>
      <c r="S61" s="151">
        <f>O61*0.8</f>
        <v>3360</v>
      </c>
      <c r="T61" s="171">
        <f t="shared" si="11"/>
        <v>220752</v>
      </c>
      <c r="U61" s="151">
        <v>3740</v>
      </c>
      <c r="V61" s="171">
        <f t="shared" si="12"/>
        <v>245718</v>
      </c>
      <c r="W61" s="173">
        <f t="shared" si="13"/>
        <v>5.12297790630036</v>
      </c>
      <c r="X61" s="178">
        <f t="shared" si="14"/>
        <v>1.11309523809524</v>
      </c>
      <c r="Y61" s="151" t="s">
        <v>824</v>
      </c>
      <c r="Z61" s="151" t="s">
        <v>825</v>
      </c>
      <c r="AA61" s="151"/>
      <c r="AB61" s="151" t="s">
        <v>508</v>
      </c>
      <c r="AC61" s="151" t="s">
        <v>825</v>
      </c>
      <c r="AD61" s="151"/>
      <c r="AE61" s="170" t="s">
        <v>826</v>
      </c>
      <c r="AF61" s="151"/>
    </row>
    <row r="62" spans="1:32">
      <c r="A62" s="151" t="s">
        <v>821</v>
      </c>
      <c r="B62" s="151" t="s">
        <v>828</v>
      </c>
      <c r="C62" s="151">
        <v>13883678122</v>
      </c>
      <c r="D62" s="151">
        <v>10124164</v>
      </c>
      <c r="E62" s="151">
        <v>89820.99</v>
      </c>
      <c r="F62" s="151">
        <v>40689.63</v>
      </c>
      <c r="G62" s="170" t="s">
        <v>929</v>
      </c>
      <c r="H62" s="170">
        <v>55.43</v>
      </c>
      <c r="I62" s="170" t="s">
        <v>929</v>
      </c>
      <c r="J62" s="171" t="s">
        <v>537</v>
      </c>
      <c r="K62" s="151" t="s">
        <v>507</v>
      </c>
      <c r="L62" s="170" t="s">
        <v>160</v>
      </c>
      <c r="M62" s="170" t="s">
        <v>160</v>
      </c>
      <c r="N62" s="170" t="s">
        <v>830</v>
      </c>
      <c r="O62" s="151">
        <v>4200</v>
      </c>
      <c r="P62" s="172">
        <f t="shared" si="15"/>
        <v>734.072343496302</v>
      </c>
      <c r="Q62" s="151">
        <f t="shared" si="9"/>
        <v>232806</v>
      </c>
      <c r="R62" s="173">
        <f t="shared" si="10"/>
        <v>5.72150692940683</v>
      </c>
      <c r="S62" s="151">
        <f>O62*0.8</f>
        <v>3360</v>
      </c>
      <c r="T62" s="171">
        <f t="shared" si="11"/>
        <v>186244.8</v>
      </c>
      <c r="U62" s="151">
        <v>3740</v>
      </c>
      <c r="V62" s="171">
        <f t="shared" si="12"/>
        <v>207308.2</v>
      </c>
      <c r="W62" s="173">
        <f t="shared" si="13"/>
        <v>5.09486569428132</v>
      </c>
      <c r="X62" s="178">
        <f t="shared" si="14"/>
        <v>1.11309523809524</v>
      </c>
      <c r="Y62" s="151" t="s">
        <v>824</v>
      </c>
      <c r="Z62" s="151" t="s">
        <v>825</v>
      </c>
      <c r="AA62" s="151"/>
      <c r="AB62" s="151" t="s">
        <v>508</v>
      </c>
      <c r="AC62" s="151" t="s">
        <v>825</v>
      </c>
      <c r="AD62" s="151"/>
      <c r="AE62" s="170" t="s">
        <v>826</v>
      </c>
      <c r="AF62" s="151"/>
    </row>
    <row r="63" spans="1:32">
      <c r="A63" s="151" t="s">
        <v>930</v>
      </c>
      <c r="B63" s="151"/>
      <c r="C63" s="151"/>
      <c r="D63" s="151">
        <v>10204109</v>
      </c>
      <c r="E63" s="151">
        <v>30403014.19</v>
      </c>
      <c r="F63" s="151">
        <v>25234501.77</v>
      </c>
      <c r="G63" s="176" t="s">
        <v>931</v>
      </c>
      <c r="H63" s="151">
        <v>350.4</v>
      </c>
      <c r="I63" s="176" t="s">
        <v>931</v>
      </c>
      <c r="J63" s="171" t="s">
        <v>537</v>
      </c>
      <c r="K63" s="151" t="s">
        <v>507</v>
      </c>
      <c r="L63" s="151" t="s">
        <v>160</v>
      </c>
      <c r="M63" s="151" t="s">
        <v>160</v>
      </c>
      <c r="N63" s="176" t="s">
        <v>932</v>
      </c>
      <c r="O63" s="151">
        <v>62000</v>
      </c>
      <c r="P63" s="151">
        <f t="shared" si="15"/>
        <v>72016.2721746575</v>
      </c>
      <c r="Q63" s="151">
        <f t="shared" si="9"/>
        <v>21724800</v>
      </c>
      <c r="R63" s="173">
        <f t="shared" si="10"/>
        <v>0.860916541884235</v>
      </c>
      <c r="S63" s="151">
        <f>O63*0.8</f>
        <v>49600</v>
      </c>
      <c r="T63" s="171">
        <f t="shared" si="11"/>
        <v>17379840</v>
      </c>
      <c r="U63" s="151">
        <v>28000</v>
      </c>
      <c r="V63" s="171">
        <f t="shared" si="12"/>
        <v>9811200</v>
      </c>
      <c r="W63" s="173">
        <f t="shared" si="13"/>
        <v>0.388801018915461</v>
      </c>
      <c r="X63" s="173">
        <f t="shared" si="14"/>
        <v>0.564516129032258</v>
      </c>
      <c r="Y63" s="151"/>
      <c r="Z63" s="151"/>
      <c r="AA63" s="151"/>
      <c r="AB63" s="181"/>
      <c r="AC63" s="151" t="s">
        <v>718</v>
      </c>
      <c r="AD63" s="170" t="s">
        <v>933</v>
      </c>
      <c r="AE63" s="170" t="s">
        <v>826</v>
      </c>
      <c r="AF63" s="151"/>
    </row>
    <row r="64" ht="86.4" spans="1:32">
      <c r="A64" s="151" t="s">
        <v>934</v>
      </c>
      <c r="B64" s="151" t="s">
        <v>552</v>
      </c>
      <c r="C64" s="151">
        <v>13963113177</v>
      </c>
      <c r="D64" s="151">
        <v>10409195</v>
      </c>
      <c r="E64" s="151">
        <v>1949112.15</v>
      </c>
      <c r="F64" s="151">
        <v>1861402.11</v>
      </c>
      <c r="G64" s="170" t="s">
        <v>935</v>
      </c>
      <c r="H64" s="151">
        <v>249.14</v>
      </c>
      <c r="I64" s="177" t="s">
        <v>936</v>
      </c>
      <c r="J64" s="171" t="s">
        <v>537</v>
      </c>
      <c r="K64" s="151" t="s">
        <v>507</v>
      </c>
      <c r="L64" s="151" t="s">
        <v>160</v>
      </c>
      <c r="M64" s="151" t="s">
        <v>160</v>
      </c>
      <c r="N64" s="179" t="s">
        <v>937</v>
      </c>
      <c r="O64" s="182"/>
      <c r="P64" s="182"/>
      <c r="Q64" s="182">
        <f t="shared" si="9"/>
        <v>0</v>
      </c>
      <c r="R64" s="183">
        <f t="shared" si="10"/>
        <v>0</v>
      </c>
      <c r="S64" s="182">
        <v>4800</v>
      </c>
      <c r="T64" s="171">
        <f t="shared" si="11"/>
        <v>1195872</v>
      </c>
      <c r="U64" s="151">
        <v>4800</v>
      </c>
      <c r="V64" s="171">
        <f t="shared" si="12"/>
        <v>1195872</v>
      </c>
      <c r="W64" s="173">
        <f t="shared" si="13"/>
        <v>0.642457636410437</v>
      </c>
      <c r="X64" s="173">
        <f t="shared" si="14"/>
        <v>1</v>
      </c>
      <c r="Y64" s="151" t="s">
        <v>938</v>
      </c>
      <c r="Z64" s="151" t="s">
        <v>939</v>
      </c>
      <c r="AA64" s="151"/>
      <c r="AB64" s="151" t="s">
        <v>508</v>
      </c>
      <c r="AC64" s="151" t="s">
        <v>552</v>
      </c>
      <c r="AD64" s="151"/>
      <c r="AE64" s="170" t="s">
        <v>810</v>
      </c>
      <c r="AF64" s="170">
        <v>18000</v>
      </c>
    </row>
    <row r="65" ht="72" spans="1:32">
      <c r="A65" s="151" t="s">
        <v>710</v>
      </c>
      <c r="B65" s="151"/>
      <c r="C65" s="151"/>
      <c r="D65" s="151">
        <v>10155860</v>
      </c>
      <c r="E65" s="151">
        <v>201235.89</v>
      </c>
      <c r="F65" s="151">
        <v>141871.32</v>
      </c>
      <c r="G65" s="170" t="s">
        <v>475</v>
      </c>
      <c r="H65" s="181">
        <v>290.01</v>
      </c>
      <c r="I65" s="170" t="s">
        <v>475</v>
      </c>
      <c r="J65" s="171" t="s">
        <v>537</v>
      </c>
      <c r="K65" s="151" t="s">
        <v>129</v>
      </c>
      <c r="L65" s="151" t="s">
        <v>129</v>
      </c>
      <c r="M65" s="151" t="s">
        <v>129</v>
      </c>
      <c r="N65" s="174" t="s">
        <v>940</v>
      </c>
      <c r="O65" s="182"/>
      <c r="P65" s="182"/>
      <c r="Q65" s="182"/>
      <c r="R65" s="183"/>
      <c r="S65" s="182">
        <v>2880</v>
      </c>
      <c r="T65" s="171">
        <f t="shared" si="11"/>
        <v>835228.8</v>
      </c>
      <c r="U65" s="151">
        <v>2592</v>
      </c>
      <c r="V65" s="171">
        <f t="shared" si="12"/>
        <v>751705.92</v>
      </c>
      <c r="W65" s="173">
        <f t="shared" si="13"/>
        <v>5.29850515241558</v>
      </c>
      <c r="X65" s="173">
        <f t="shared" si="14"/>
        <v>0.9</v>
      </c>
      <c r="Y65" s="151"/>
      <c r="Z65" s="151" t="s">
        <v>718</v>
      </c>
      <c r="AA65" s="151"/>
      <c r="AB65" s="181" t="s">
        <v>941</v>
      </c>
      <c r="AC65" s="151"/>
      <c r="AD65" s="151">
        <f>U65*0.9</f>
        <v>2332.8</v>
      </c>
      <c r="AE65" s="151"/>
      <c r="AF65" s="151"/>
    </row>
    <row r="66" spans="1:32">
      <c r="A66" s="151" t="s">
        <v>942</v>
      </c>
      <c r="B66" s="151" t="s">
        <v>585</v>
      </c>
      <c r="C66" s="151">
        <v>18855323432</v>
      </c>
      <c r="D66" s="151">
        <v>10077036</v>
      </c>
      <c r="E66" s="151">
        <v>130964.76</v>
      </c>
      <c r="F66" s="151">
        <v>75384.76</v>
      </c>
      <c r="G66" s="184" t="s">
        <v>943</v>
      </c>
      <c r="H66" s="151">
        <v>60.49</v>
      </c>
      <c r="I66" s="177" t="s">
        <v>944</v>
      </c>
      <c r="J66" s="171" t="s">
        <v>537</v>
      </c>
      <c r="K66" s="151" t="s">
        <v>507</v>
      </c>
      <c r="L66" s="151" t="s">
        <v>118</v>
      </c>
      <c r="M66" s="151" t="s">
        <v>118</v>
      </c>
      <c r="N66" s="151" t="s">
        <v>508</v>
      </c>
      <c r="O66" s="182"/>
      <c r="P66" s="182"/>
      <c r="Q66" s="182">
        <f t="shared" ref="Q66:Q76" si="16">O66*H66</f>
        <v>0</v>
      </c>
      <c r="R66" s="183">
        <f t="shared" ref="R66:R76" si="17">Q66/F66</f>
        <v>0</v>
      </c>
      <c r="S66" s="182">
        <v>7296</v>
      </c>
      <c r="T66" s="171">
        <f t="shared" si="11"/>
        <v>441335.04</v>
      </c>
      <c r="U66" s="151">
        <v>7296</v>
      </c>
      <c r="V66" s="171">
        <f t="shared" si="12"/>
        <v>441335.04</v>
      </c>
      <c r="W66" s="173">
        <f t="shared" si="13"/>
        <v>5.85443317720982</v>
      </c>
      <c r="X66" s="173">
        <f t="shared" si="14"/>
        <v>1</v>
      </c>
      <c r="Y66" s="151" t="s">
        <v>945</v>
      </c>
      <c r="Z66" s="151" t="s">
        <v>946</v>
      </c>
      <c r="AA66" s="151"/>
      <c r="AB66" s="151" t="s">
        <v>508</v>
      </c>
      <c r="AC66" s="151" t="s">
        <v>947</v>
      </c>
      <c r="AD66" s="151"/>
      <c r="AE66" s="170" t="s">
        <v>810</v>
      </c>
      <c r="AF66" s="170">
        <v>7200</v>
      </c>
    </row>
    <row r="67" spans="1:32">
      <c r="A67" s="151" t="s">
        <v>736</v>
      </c>
      <c r="B67" s="151" t="s">
        <v>737</v>
      </c>
      <c r="C67" s="151">
        <v>13500613907</v>
      </c>
      <c r="D67" s="151">
        <v>10424797</v>
      </c>
      <c r="E67" s="151">
        <v>3201639.84</v>
      </c>
      <c r="F67" s="151">
        <v>3097586.54</v>
      </c>
      <c r="G67" s="151" t="s">
        <v>948</v>
      </c>
      <c r="H67" s="170">
        <v>171.78</v>
      </c>
      <c r="I67" s="170" t="s">
        <v>949</v>
      </c>
      <c r="J67" s="171" t="s">
        <v>537</v>
      </c>
      <c r="K67" s="151" t="s">
        <v>507</v>
      </c>
      <c r="L67" s="170" t="s">
        <v>160</v>
      </c>
      <c r="M67" s="170" t="s">
        <v>160</v>
      </c>
      <c r="N67" s="176" t="s">
        <v>160</v>
      </c>
      <c r="O67" s="151">
        <v>8734</v>
      </c>
      <c r="P67" s="151"/>
      <c r="Q67" s="151">
        <f t="shared" si="16"/>
        <v>1500326.52</v>
      </c>
      <c r="R67" s="173">
        <f t="shared" si="17"/>
        <v>0.484353383069646</v>
      </c>
      <c r="S67" s="151">
        <f t="shared" ref="S67:S74" si="18">O67*0.8</f>
        <v>6987.2</v>
      </c>
      <c r="T67" s="171">
        <f t="shared" si="11"/>
        <v>1200261.216</v>
      </c>
      <c r="U67" s="151">
        <v>8000</v>
      </c>
      <c r="V67" s="171">
        <f t="shared" si="12"/>
        <v>1374240</v>
      </c>
      <c r="W67" s="173">
        <f t="shared" si="13"/>
        <v>0.44364862200105</v>
      </c>
      <c r="X67" s="173">
        <f t="shared" si="14"/>
        <v>1.14495076711701</v>
      </c>
      <c r="Y67" s="151" t="s">
        <v>742</v>
      </c>
      <c r="Z67" s="151" t="s">
        <v>744</v>
      </c>
      <c r="AA67" s="151"/>
      <c r="AB67" s="151" t="s">
        <v>508</v>
      </c>
      <c r="AC67" s="151" t="s">
        <v>739</v>
      </c>
      <c r="AD67" s="170" t="s">
        <v>950</v>
      </c>
      <c r="AE67" s="170" t="s">
        <v>826</v>
      </c>
      <c r="AF67" s="170">
        <v>40000</v>
      </c>
    </row>
    <row r="68" spans="1:32">
      <c r="A68" s="151" t="s">
        <v>736</v>
      </c>
      <c r="B68" s="151" t="s">
        <v>737</v>
      </c>
      <c r="C68" s="151">
        <v>13500613907</v>
      </c>
      <c r="D68" s="151">
        <v>10424796</v>
      </c>
      <c r="E68" s="151">
        <v>3363366.51</v>
      </c>
      <c r="F68" s="151">
        <v>3254057.05</v>
      </c>
      <c r="G68" s="151" t="s">
        <v>951</v>
      </c>
      <c r="H68" s="170">
        <v>163.52</v>
      </c>
      <c r="I68" s="170" t="s">
        <v>952</v>
      </c>
      <c r="J68" s="171" t="s">
        <v>537</v>
      </c>
      <c r="K68" s="151" t="s">
        <v>160</v>
      </c>
      <c r="L68" s="170" t="s">
        <v>160</v>
      </c>
      <c r="M68" s="170" t="s">
        <v>160</v>
      </c>
      <c r="N68" s="176" t="s">
        <v>160</v>
      </c>
      <c r="O68" s="151">
        <v>8734</v>
      </c>
      <c r="P68" s="151"/>
      <c r="Q68" s="151">
        <f t="shared" si="16"/>
        <v>1428183.68</v>
      </c>
      <c r="R68" s="173">
        <f t="shared" si="17"/>
        <v>0.438893251733248</v>
      </c>
      <c r="S68" s="151">
        <f t="shared" si="18"/>
        <v>6987.2</v>
      </c>
      <c r="T68" s="171">
        <f t="shared" si="11"/>
        <v>1142546.944</v>
      </c>
      <c r="U68" s="151">
        <v>8000</v>
      </c>
      <c r="V68" s="171">
        <f t="shared" si="12"/>
        <v>1308160</v>
      </c>
      <c r="W68" s="173">
        <f t="shared" si="13"/>
        <v>0.40200893220357</v>
      </c>
      <c r="X68" s="173">
        <f t="shared" si="14"/>
        <v>1.14495076711701</v>
      </c>
      <c r="Y68" s="151" t="s">
        <v>742</v>
      </c>
      <c r="Z68" s="151" t="s">
        <v>744</v>
      </c>
      <c r="AA68" s="151"/>
      <c r="AB68" s="151" t="s">
        <v>508</v>
      </c>
      <c r="AC68" s="151" t="s">
        <v>739</v>
      </c>
      <c r="AD68" s="170" t="s">
        <v>950</v>
      </c>
      <c r="AE68" s="170" t="s">
        <v>826</v>
      </c>
      <c r="AF68" s="170">
        <v>40000</v>
      </c>
    </row>
    <row r="69" ht="115.2" spans="1:32">
      <c r="A69" s="151" t="s">
        <v>736</v>
      </c>
      <c r="B69" s="151" t="s">
        <v>737</v>
      </c>
      <c r="C69" s="151">
        <v>13500613907</v>
      </c>
      <c r="D69" s="151">
        <v>10396348</v>
      </c>
      <c r="E69" s="151">
        <v>1050000</v>
      </c>
      <c r="F69" s="151">
        <v>105000</v>
      </c>
      <c r="G69" s="170" t="s">
        <v>953</v>
      </c>
      <c r="H69" s="170">
        <v>2282.37</v>
      </c>
      <c r="I69" s="170" t="s">
        <v>954</v>
      </c>
      <c r="J69" s="171" t="s">
        <v>537</v>
      </c>
      <c r="K69" s="151" t="s">
        <v>160</v>
      </c>
      <c r="L69" s="151" t="s">
        <v>204</v>
      </c>
      <c r="M69" s="176" t="s">
        <v>160</v>
      </c>
      <c r="N69" s="176" t="s">
        <v>160</v>
      </c>
      <c r="O69" s="151">
        <v>10886</v>
      </c>
      <c r="P69" s="172">
        <f t="shared" ref="P69:P74" si="19">F69/H69</f>
        <v>46.0048107887853</v>
      </c>
      <c r="Q69" s="151">
        <f t="shared" si="16"/>
        <v>24845879.82</v>
      </c>
      <c r="R69" s="173">
        <f t="shared" si="17"/>
        <v>236.627426857143</v>
      </c>
      <c r="S69" s="151">
        <f t="shared" si="18"/>
        <v>8708.8</v>
      </c>
      <c r="T69" s="171">
        <f t="shared" si="11"/>
        <v>19876703.856</v>
      </c>
      <c r="U69" s="151">
        <v>4500</v>
      </c>
      <c r="V69" s="171">
        <f t="shared" si="12"/>
        <v>10270665</v>
      </c>
      <c r="W69" s="173">
        <f t="shared" si="13"/>
        <v>97.8158571428571</v>
      </c>
      <c r="X69" s="173">
        <f t="shared" si="14"/>
        <v>0.516718721293404</v>
      </c>
      <c r="Y69" s="151" t="s">
        <v>742</v>
      </c>
      <c r="Z69" s="151" t="s">
        <v>744</v>
      </c>
      <c r="AA69" s="151"/>
      <c r="AB69" s="170" t="s">
        <v>955</v>
      </c>
      <c r="AC69" s="151" t="s">
        <v>739</v>
      </c>
      <c r="AD69" s="179" t="s">
        <v>956</v>
      </c>
      <c r="AE69" s="170" t="s">
        <v>826</v>
      </c>
      <c r="AF69" s="170">
        <v>700000</v>
      </c>
    </row>
    <row r="70" ht="43.2" spans="1:32">
      <c r="A70" s="151" t="s">
        <v>957</v>
      </c>
      <c r="B70" s="151" t="s">
        <v>958</v>
      </c>
      <c r="C70" s="151">
        <v>13605069986</v>
      </c>
      <c r="D70" s="151">
        <v>10105280</v>
      </c>
      <c r="E70" s="151">
        <v>630034</v>
      </c>
      <c r="F70" s="151">
        <v>256812.41</v>
      </c>
      <c r="G70" s="151" t="s">
        <v>959</v>
      </c>
      <c r="H70" s="151">
        <v>55.08</v>
      </c>
      <c r="I70" s="176" t="s">
        <v>960</v>
      </c>
      <c r="J70" s="171" t="s">
        <v>537</v>
      </c>
      <c r="K70" s="151" t="s">
        <v>507</v>
      </c>
      <c r="L70" s="151" t="s">
        <v>160</v>
      </c>
      <c r="M70" s="151" t="s">
        <v>160</v>
      </c>
      <c r="N70" s="176" t="s">
        <v>961</v>
      </c>
      <c r="O70" s="151">
        <v>13350</v>
      </c>
      <c r="P70" s="172">
        <f t="shared" si="19"/>
        <v>4662.5346768337</v>
      </c>
      <c r="Q70" s="151">
        <f t="shared" si="16"/>
        <v>735318</v>
      </c>
      <c r="R70" s="173">
        <f t="shared" si="17"/>
        <v>2.86324948237509</v>
      </c>
      <c r="S70" s="151">
        <f t="shared" si="18"/>
        <v>10680</v>
      </c>
      <c r="T70" s="171">
        <f t="shared" si="11"/>
        <v>588254.4</v>
      </c>
      <c r="U70" s="151">
        <v>12000</v>
      </c>
      <c r="V70" s="171">
        <f t="shared" si="12"/>
        <v>660960</v>
      </c>
      <c r="W70" s="173">
        <f t="shared" si="13"/>
        <v>2.57370739988772</v>
      </c>
      <c r="X70" s="178">
        <f t="shared" si="14"/>
        <v>1.12359550561798</v>
      </c>
      <c r="Y70" s="151" t="s">
        <v>962</v>
      </c>
      <c r="Z70" s="151" t="s">
        <v>963</v>
      </c>
      <c r="AA70" s="151"/>
      <c r="AB70" s="151" t="s">
        <v>508</v>
      </c>
      <c r="AC70" s="151" t="s">
        <v>958</v>
      </c>
      <c r="AD70" s="179" t="s">
        <v>964</v>
      </c>
      <c r="AE70" s="170" t="s">
        <v>826</v>
      </c>
      <c r="AF70" s="170">
        <v>50000</v>
      </c>
    </row>
    <row r="71" ht="43.2" spans="1:32">
      <c r="A71" s="151" t="s">
        <v>957</v>
      </c>
      <c r="B71" s="151" t="s">
        <v>958</v>
      </c>
      <c r="C71" s="151">
        <v>13605069986</v>
      </c>
      <c r="D71" s="151">
        <v>10105281</v>
      </c>
      <c r="E71" s="151">
        <v>519256</v>
      </c>
      <c r="F71" s="151">
        <v>211660.37</v>
      </c>
      <c r="G71" s="151" t="s">
        <v>965</v>
      </c>
      <c r="H71" s="151">
        <v>42.98</v>
      </c>
      <c r="I71" s="170" t="s">
        <v>966</v>
      </c>
      <c r="J71" s="171" t="s">
        <v>537</v>
      </c>
      <c r="K71" s="151" t="s">
        <v>507</v>
      </c>
      <c r="L71" s="151" t="s">
        <v>160</v>
      </c>
      <c r="M71" s="151" t="s">
        <v>160</v>
      </c>
      <c r="N71" s="176" t="s">
        <v>961</v>
      </c>
      <c r="O71" s="151">
        <v>13350</v>
      </c>
      <c r="P71" s="172">
        <f t="shared" si="19"/>
        <v>4924.62470916705</v>
      </c>
      <c r="Q71" s="151">
        <f t="shared" si="16"/>
        <v>573783</v>
      </c>
      <c r="R71" s="173">
        <f t="shared" si="17"/>
        <v>2.71086646971278</v>
      </c>
      <c r="S71" s="151">
        <f t="shared" si="18"/>
        <v>10680</v>
      </c>
      <c r="T71" s="171">
        <f t="shared" si="11"/>
        <v>459026.4</v>
      </c>
      <c r="U71" s="151">
        <v>12000</v>
      </c>
      <c r="V71" s="171">
        <f t="shared" si="12"/>
        <v>515760</v>
      </c>
      <c r="W71" s="173">
        <f t="shared" si="13"/>
        <v>2.4367339053598</v>
      </c>
      <c r="X71" s="178">
        <f t="shared" si="14"/>
        <v>1.12359550561798</v>
      </c>
      <c r="Y71" s="151" t="s">
        <v>962</v>
      </c>
      <c r="Z71" s="151" t="s">
        <v>963</v>
      </c>
      <c r="AA71" s="151"/>
      <c r="AB71" s="151" t="s">
        <v>508</v>
      </c>
      <c r="AC71" s="151" t="s">
        <v>958</v>
      </c>
      <c r="AD71" s="179" t="s">
        <v>967</v>
      </c>
      <c r="AE71" s="170" t="s">
        <v>826</v>
      </c>
      <c r="AF71" s="170">
        <v>50000</v>
      </c>
    </row>
    <row r="72" ht="43.2" spans="1:32">
      <c r="A72" s="151" t="s">
        <v>957</v>
      </c>
      <c r="B72" s="151" t="s">
        <v>958</v>
      </c>
      <c r="C72" s="151">
        <v>13605069986</v>
      </c>
      <c r="D72" s="151">
        <v>10105283</v>
      </c>
      <c r="E72" s="151">
        <v>637668</v>
      </c>
      <c r="F72" s="151">
        <v>283507</v>
      </c>
      <c r="G72" s="151" t="s">
        <v>968</v>
      </c>
      <c r="H72" s="151">
        <v>57.4</v>
      </c>
      <c r="I72" s="170" t="s">
        <v>969</v>
      </c>
      <c r="J72" s="171" t="s">
        <v>537</v>
      </c>
      <c r="K72" s="151" t="s">
        <v>507</v>
      </c>
      <c r="L72" s="151" t="s">
        <v>160</v>
      </c>
      <c r="M72" s="151" t="s">
        <v>160</v>
      </c>
      <c r="N72" s="176" t="s">
        <v>970</v>
      </c>
      <c r="O72" s="151">
        <v>12500</v>
      </c>
      <c r="P72" s="172">
        <f t="shared" si="19"/>
        <v>4939.14634146341</v>
      </c>
      <c r="Q72" s="151">
        <f t="shared" si="16"/>
        <v>717500</v>
      </c>
      <c r="R72" s="173">
        <f t="shared" si="17"/>
        <v>2.53080170859979</v>
      </c>
      <c r="S72" s="151">
        <f t="shared" si="18"/>
        <v>10000</v>
      </c>
      <c r="T72" s="171">
        <f t="shared" si="11"/>
        <v>574000</v>
      </c>
      <c r="U72" s="151">
        <v>10200</v>
      </c>
      <c r="V72" s="171">
        <f t="shared" si="12"/>
        <v>585480</v>
      </c>
      <c r="W72" s="173">
        <f t="shared" si="13"/>
        <v>2.06513419421743</v>
      </c>
      <c r="X72" s="173">
        <f t="shared" si="14"/>
        <v>1.02</v>
      </c>
      <c r="Y72" s="151" t="s">
        <v>962</v>
      </c>
      <c r="Z72" s="151" t="s">
        <v>963</v>
      </c>
      <c r="AA72" s="151"/>
      <c r="AB72" s="151" t="s">
        <v>508</v>
      </c>
      <c r="AC72" s="151" t="s">
        <v>958</v>
      </c>
      <c r="AD72" s="179" t="s">
        <v>971</v>
      </c>
      <c r="AE72" s="170" t="s">
        <v>826</v>
      </c>
      <c r="AF72" s="170">
        <v>40000</v>
      </c>
    </row>
    <row r="73" ht="43.2" spans="1:32">
      <c r="A73" s="151" t="s">
        <v>957</v>
      </c>
      <c r="B73" s="151" t="s">
        <v>958</v>
      </c>
      <c r="C73" s="151">
        <v>13605069986</v>
      </c>
      <c r="D73" s="151">
        <v>10105279</v>
      </c>
      <c r="E73" s="151">
        <v>618126</v>
      </c>
      <c r="F73" s="151">
        <v>251957.2</v>
      </c>
      <c r="G73" s="151" t="s">
        <v>972</v>
      </c>
      <c r="H73" s="151">
        <v>54.47</v>
      </c>
      <c r="I73" s="170" t="s">
        <v>973</v>
      </c>
      <c r="J73" s="171" t="s">
        <v>537</v>
      </c>
      <c r="K73" s="151" t="s">
        <v>507</v>
      </c>
      <c r="L73" s="151" t="s">
        <v>160</v>
      </c>
      <c r="M73" s="151" t="s">
        <v>160</v>
      </c>
      <c r="N73" s="176" t="s">
        <v>961</v>
      </c>
      <c r="O73" s="151">
        <v>13350</v>
      </c>
      <c r="P73" s="172">
        <f t="shared" si="19"/>
        <v>4625.61409950431</v>
      </c>
      <c r="Q73" s="151">
        <f t="shared" si="16"/>
        <v>727174.5</v>
      </c>
      <c r="R73" s="173">
        <f t="shared" si="17"/>
        <v>2.88610327468316</v>
      </c>
      <c r="S73" s="151">
        <f t="shared" si="18"/>
        <v>10680</v>
      </c>
      <c r="T73" s="171">
        <f t="shared" si="11"/>
        <v>581739.6</v>
      </c>
      <c r="U73" s="151">
        <v>12000</v>
      </c>
      <c r="V73" s="171">
        <f t="shared" si="12"/>
        <v>653640</v>
      </c>
      <c r="W73" s="173">
        <f t="shared" si="13"/>
        <v>2.59425013454666</v>
      </c>
      <c r="X73" s="178">
        <f t="shared" si="14"/>
        <v>1.12359550561798</v>
      </c>
      <c r="Y73" s="151" t="s">
        <v>962</v>
      </c>
      <c r="Z73" s="151" t="s">
        <v>963</v>
      </c>
      <c r="AA73" s="151"/>
      <c r="AB73" s="151" t="s">
        <v>508</v>
      </c>
      <c r="AC73" s="151" t="s">
        <v>958</v>
      </c>
      <c r="AD73" s="179" t="s">
        <v>974</v>
      </c>
      <c r="AE73" s="170" t="s">
        <v>826</v>
      </c>
      <c r="AF73" s="170">
        <v>50000</v>
      </c>
    </row>
    <row r="74" ht="72" spans="1:32">
      <c r="A74" s="151" t="s">
        <v>975</v>
      </c>
      <c r="B74" s="151" t="s">
        <v>976</v>
      </c>
      <c r="C74" s="151">
        <v>18596257337</v>
      </c>
      <c r="D74" s="151">
        <v>400050</v>
      </c>
      <c r="E74" s="151">
        <v>5397741.09</v>
      </c>
      <c r="F74" s="151">
        <v>3485950.23</v>
      </c>
      <c r="G74" s="151" t="s">
        <v>977</v>
      </c>
      <c r="H74" s="151">
        <v>2461.2</v>
      </c>
      <c r="I74" s="151" t="s">
        <v>978</v>
      </c>
      <c r="J74" s="171" t="s">
        <v>537</v>
      </c>
      <c r="K74" s="151" t="s">
        <v>507</v>
      </c>
      <c r="L74" s="151" t="s">
        <v>160</v>
      </c>
      <c r="M74" s="151" t="s">
        <v>160</v>
      </c>
      <c r="N74" s="176" t="s">
        <v>979</v>
      </c>
      <c r="O74" s="151">
        <v>3616</v>
      </c>
      <c r="P74" s="172">
        <f t="shared" si="19"/>
        <v>1416.36203071672</v>
      </c>
      <c r="Q74" s="151">
        <f t="shared" si="16"/>
        <v>8899699.2</v>
      </c>
      <c r="R74" s="173">
        <f t="shared" si="17"/>
        <v>2.55301958226753</v>
      </c>
      <c r="S74" s="151">
        <f t="shared" si="18"/>
        <v>2892.8</v>
      </c>
      <c r="T74" s="171">
        <f t="shared" si="11"/>
        <v>7119759.36</v>
      </c>
      <c r="U74" s="151">
        <v>3150</v>
      </c>
      <c r="V74" s="171">
        <f t="shared" si="12"/>
        <v>7752780</v>
      </c>
      <c r="W74" s="173">
        <f t="shared" si="13"/>
        <v>2.22400765601292</v>
      </c>
      <c r="X74" s="173">
        <f t="shared" si="14"/>
        <v>1.08891039823009</v>
      </c>
      <c r="Y74" s="151"/>
      <c r="Z74" s="151"/>
      <c r="AA74" s="151"/>
      <c r="AB74" s="151" t="s">
        <v>508</v>
      </c>
      <c r="AC74" s="151" t="s">
        <v>976</v>
      </c>
      <c r="AD74" s="179" t="s">
        <v>980</v>
      </c>
      <c r="AE74" s="170" t="s">
        <v>826</v>
      </c>
      <c r="AF74" s="170">
        <v>650000</v>
      </c>
    </row>
    <row r="75" ht="43.2" spans="1:32">
      <c r="A75" s="151" t="s">
        <v>981</v>
      </c>
      <c r="B75" s="151" t="s">
        <v>982</v>
      </c>
      <c r="C75" s="151" t="s">
        <v>983</v>
      </c>
      <c r="D75" s="151">
        <v>40002</v>
      </c>
      <c r="E75" s="170">
        <v>5212232.56</v>
      </c>
      <c r="F75" s="170">
        <v>2887904.56</v>
      </c>
      <c r="G75" s="151" t="s">
        <v>984</v>
      </c>
      <c r="H75" s="151">
        <v>309.38</v>
      </c>
      <c r="I75" s="151" t="s">
        <v>985</v>
      </c>
      <c r="J75" s="171" t="s">
        <v>537</v>
      </c>
      <c r="K75" s="151" t="s">
        <v>507</v>
      </c>
      <c r="L75" s="171" t="s">
        <v>160</v>
      </c>
      <c r="M75" s="171" t="s">
        <v>160</v>
      </c>
      <c r="N75" s="174" t="s">
        <v>986</v>
      </c>
      <c r="O75" s="182"/>
      <c r="P75" s="182"/>
      <c r="Q75" s="182">
        <f t="shared" si="16"/>
        <v>0</v>
      </c>
      <c r="R75" s="183">
        <f t="shared" si="17"/>
        <v>0</v>
      </c>
      <c r="S75" s="182">
        <v>5600</v>
      </c>
      <c r="T75" s="171">
        <f t="shared" si="11"/>
        <v>1732528</v>
      </c>
      <c r="U75" s="151">
        <v>5600</v>
      </c>
      <c r="V75" s="171">
        <f t="shared" si="12"/>
        <v>1732528</v>
      </c>
      <c r="W75" s="173">
        <f t="shared" si="13"/>
        <v>0.599925642972079</v>
      </c>
      <c r="X75" s="173">
        <f t="shared" si="14"/>
        <v>1</v>
      </c>
      <c r="Y75" s="151"/>
      <c r="Z75" s="151" t="s">
        <v>987</v>
      </c>
      <c r="AA75" s="151"/>
      <c r="AB75" s="151" t="s">
        <v>508</v>
      </c>
      <c r="AC75" s="151" t="s">
        <v>987</v>
      </c>
      <c r="AD75" s="170" t="s">
        <v>988</v>
      </c>
      <c r="AE75" s="170" t="s">
        <v>826</v>
      </c>
      <c r="AF75" s="170">
        <v>30000</v>
      </c>
    </row>
    <row r="76" spans="1:32">
      <c r="A76" s="151" t="s">
        <v>853</v>
      </c>
      <c r="B76" s="151" t="s">
        <v>523</v>
      </c>
      <c r="C76" s="151">
        <v>18504065060</v>
      </c>
      <c r="D76" s="151">
        <v>10176293</v>
      </c>
      <c r="E76" s="37">
        <v>1154512.12</v>
      </c>
      <c r="F76" s="185">
        <v>594329.12</v>
      </c>
      <c r="G76" s="151" t="s">
        <v>525</v>
      </c>
      <c r="H76" s="37">
        <v>342.76</v>
      </c>
      <c r="I76" s="37" t="s">
        <v>526</v>
      </c>
      <c r="J76" s="171" t="s">
        <v>537</v>
      </c>
      <c r="K76" s="37" t="s">
        <v>507</v>
      </c>
      <c r="L76" s="37" t="s">
        <v>423</v>
      </c>
      <c r="M76" s="37" t="s">
        <v>423</v>
      </c>
      <c r="N76" s="151" t="s">
        <v>508</v>
      </c>
      <c r="O76" s="37">
        <v>3049</v>
      </c>
      <c r="P76" s="186">
        <f>F76/H76</f>
        <v>1733.9512195122</v>
      </c>
      <c r="Q76" s="151">
        <f t="shared" si="16"/>
        <v>1045075.24</v>
      </c>
      <c r="R76" s="37">
        <f t="shared" si="17"/>
        <v>1.75841163562707</v>
      </c>
      <c r="S76" s="37">
        <f>O76*0.85</f>
        <v>2591.65</v>
      </c>
      <c r="T76" s="171">
        <f t="shared" ref="T76:T96" si="20">S76*H76</f>
        <v>888313.954</v>
      </c>
      <c r="U76" s="151">
        <v>2591</v>
      </c>
      <c r="V76" s="171">
        <f t="shared" ref="V76:V96" si="21">U76*H76</f>
        <v>888091.16</v>
      </c>
      <c r="W76" s="173">
        <f t="shared" ref="W76:W77" si="22">V76/F76</f>
        <v>1.49427502391268</v>
      </c>
      <c r="X76" s="178">
        <f t="shared" ref="X76:X97" si="23">V76/T76</f>
        <v>0.999749194528582</v>
      </c>
      <c r="Y76" s="44"/>
      <c r="Z76" s="185"/>
      <c r="AA76" s="185"/>
      <c r="AB76" s="187" t="s">
        <v>508</v>
      </c>
      <c r="AC76" s="44" t="s">
        <v>523</v>
      </c>
      <c r="AD76" s="37"/>
      <c r="AE76" s="188" t="s">
        <v>826</v>
      </c>
      <c r="AF76" s="181"/>
    </row>
    <row r="77" spans="1:32">
      <c r="A77" s="182" t="s">
        <v>802</v>
      </c>
      <c r="B77" s="151" t="s">
        <v>803</v>
      </c>
      <c r="C77" s="151">
        <v>13298766926</v>
      </c>
      <c r="D77" s="151">
        <v>10187269</v>
      </c>
      <c r="E77" s="151">
        <v>861840</v>
      </c>
      <c r="F77" s="151">
        <v>702399.6</v>
      </c>
      <c r="G77" s="151" t="s">
        <v>989</v>
      </c>
      <c r="H77" s="151">
        <v>141.75</v>
      </c>
      <c r="I77" s="151" t="s">
        <v>990</v>
      </c>
      <c r="J77" s="171" t="s">
        <v>537</v>
      </c>
      <c r="K77" s="151" t="s">
        <v>252</v>
      </c>
      <c r="L77" s="181"/>
      <c r="M77" s="151" t="s">
        <v>252</v>
      </c>
      <c r="N77" s="151"/>
      <c r="O77" s="151"/>
      <c r="P77" s="151"/>
      <c r="Q77" s="151"/>
      <c r="R77" s="151"/>
      <c r="S77" s="151">
        <v>1600</v>
      </c>
      <c r="T77" s="171">
        <f t="shared" si="20"/>
        <v>226800</v>
      </c>
      <c r="U77" s="151">
        <v>1600</v>
      </c>
      <c r="V77" s="171">
        <f t="shared" si="21"/>
        <v>226800</v>
      </c>
      <c r="W77" s="173">
        <f t="shared" si="22"/>
        <v>0.322893122376493</v>
      </c>
      <c r="X77" s="173">
        <f t="shared" si="23"/>
        <v>1</v>
      </c>
      <c r="Y77" s="151" t="s">
        <v>806</v>
      </c>
      <c r="Z77" s="151" t="s">
        <v>807</v>
      </c>
      <c r="AA77" s="151"/>
      <c r="AB77" s="151"/>
      <c r="AC77" s="151"/>
      <c r="AD77" s="151"/>
      <c r="AE77" s="151"/>
      <c r="AF77" s="151">
        <v>10000</v>
      </c>
    </row>
    <row r="78" spans="1:32">
      <c r="A78" s="151" t="s">
        <v>802</v>
      </c>
      <c r="B78" s="151" t="s">
        <v>803</v>
      </c>
      <c r="C78" s="151">
        <v>13298766926</v>
      </c>
      <c r="D78" s="151">
        <v>10187270</v>
      </c>
      <c r="E78" s="151">
        <v>1746237</v>
      </c>
      <c r="F78" s="151">
        <v>1423183.19</v>
      </c>
      <c r="G78" s="151" t="s">
        <v>991</v>
      </c>
      <c r="H78" s="151">
        <v>287.21</v>
      </c>
      <c r="I78" s="151" t="s">
        <v>990</v>
      </c>
      <c r="J78" s="171" t="s">
        <v>537</v>
      </c>
      <c r="K78" s="151" t="s">
        <v>252</v>
      </c>
      <c r="L78" s="181"/>
      <c r="M78" s="151" t="s">
        <v>252</v>
      </c>
      <c r="N78" s="151"/>
      <c r="O78" s="151"/>
      <c r="P78" s="151"/>
      <c r="Q78" s="151"/>
      <c r="R78" s="151"/>
      <c r="S78" s="151">
        <v>1600</v>
      </c>
      <c r="T78" s="171">
        <f t="shared" si="20"/>
        <v>459536</v>
      </c>
      <c r="U78" s="151">
        <v>1600</v>
      </c>
      <c r="V78" s="171">
        <f t="shared" si="21"/>
        <v>459536</v>
      </c>
      <c r="W78" s="173"/>
      <c r="X78" s="173">
        <f t="shared" si="23"/>
        <v>1</v>
      </c>
      <c r="Y78" s="151" t="s">
        <v>806</v>
      </c>
      <c r="Z78" s="151" t="s">
        <v>807</v>
      </c>
      <c r="AA78" s="151"/>
      <c r="AB78" s="151"/>
      <c r="AC78" s="151"/>
      <c r="AD78" s="151"/>
      <c r="AE78" s="151"/>
      <c r="AF78" s="151">
        <v>10000</v>
      </c>
    </row>
    <row r="79" ht="28.8" spans="1:32">
      <c r="A79" s="151" t="s">
        <v>992</v>
      </c>
      <c r="B79" s="151" t="s">
        <v>993</v>
      </c>
      <c r="C79" s="151">
        <v>18604435823</v>
      </c>
      <c r="D79" s="151">
        <v>10160808</v>
      </c>
      <c r="E79" s="151">
        <v>15000000</v>
      </c>
      <c r="F79" s="151">
        <v>12187500</v>
      </c>
      <c r="G79" s="151" t="s">
        <v>994</v>
      </c>
      <c r="H79" s="151">
        <v>1108.72</v>
      </c>
      <c r="I79" s="151" t="s">
        <v>995</v>
      </c>
      <c r="J79" s="170" t="s">
        <v>538</v>
      </c>
      <c r="K79" s="151" t="s">
        <v>252</v>
      </c>
      <c r="L79" s="181"/>
      <c r="M79" s="151" t="s">
        <v>252</v>
      </c>
      <c r="N79" s="151"/>
      <c r="O79" s="151"/>
      <c r="P79" s="151"/>
      <c r="Q79" s="151"/>
      <c r="R79" s="151"/>
      <c r="S79" s="151">
        <v>3040</v>
      </c>
      <c r="T79" s="171">
        <f t="shared" si="20"/>
        <v>3370508.8</v>
      </c>
      <c r="U79" s="151">
        <v>3040</v>
      </c>
      <c r="V79" s="171">
        <f t="shared" si="21"/>
        <v>3370508.8</v>
      </c>
      <c r="W79" s="173"/>
      <c r="X79" s="173">
        <f t="shared" si="23"/>
        <v>1</v>
      </c>
      <c r="Y79" s="151" t="s">
        <v>996</v>
      </c>
      <c r="Z79" s="151" t="s">
        <v>997</v>
      </c>
      <c r="AA79" s="151"/>
      <c r="AB79" s="151" t="s">
        <v>918</v>
      </c>
      <c r="AC79" s="151" t="s">
        <v>993</v>
      </c>
      <c r="AD79" s="189" t="s">
        <v>998</v>
      </c>
      <c r="AE79" s="151" t="s">
        <v>826</v>
      </c>
      <c r="AF79" s="151">
        <v>210000</v>
      </c>
    </row>
    <row r="80" spans="1:32">
      <c r="A80" s="151" t="s">
        <v>853</v>
      </c>
      <c r="B80" s="151" t="s">
        <v>523</v>
      </c>
      <c r="C80" s="151">
        <v>18504065060</v>
      </c>
      <c r="D80" s="151">
        <v>10176417</v>
      </c>
      <c r="E80" s="151">
        <v>1977006.86</v>
      </c>
      <c r="F80" s="151">
        <v>951210.11</v>
      </c>
      <c r="G80" s="151" t="s">
        <v>140</v>
      </c>
      <c r="H80" s="151">
        <v>519.1</v>
      </c>
      <c r="I80" s="151" t="s">
        <v>999</v>
      </c>
      <c r="J80" s="171" t="s">
        <v>537</v>
      </c>
      <c r="K80" s="151" t="s">
        <v>252</v>
      </c>
      <c r="L80" s="181"/>
      <c r="M80" s="151" t="s">
        <v>252</v>
      </c>
      <c r="N80" s="151" t="s">
        <v>1000</v>
      </c>
      <c r="O80" s="151"/>
      <c r="P80" s="151"/>
      <c r="Q80" s="151"/>
      <c r="R80" s="151"/>
      <c r="S80" s="151">
        <v>3500</v>
      </c>
      <c r="T80" s="171">
        <f t="shared" si="20"/>
        <v>1816850</v>
      </c>
      <c r="U80" s="151">
        <v>3500</v>
      </c>
      <c r="V80" s="171">
        <f t="shared" si="21"/>
        <v>1816850</v>
      </c>
      <c r="W80" s="173"/>
      <c r="X80" s="173">
        <f t="shared" si="23"/>
        <v>1</v>
      </c>
      <c r="Y80" s="151" t="s">
        <v>856</v>
      </c>
      <c r="Z80" s="151" t="s">
        <v>857</v>
      </c>
      <c r="AA80" s="151"/>
      <c r="AB80" s="151"/>
      <c r="AC80" s="151"/>
      <c r="AD80" s="189"/>
      <c r="AE80" s="151"/>
      <c r="AF80" s="151"/>
    </row>
    <row r="81" spans="1:32">
      <c r="A81" s="151" t="s">
        <v>853</v>
      </c>
      <c r="B81" s="151" t="s">
        <v>523</v>
      </c>
      <c r="C81" s="151">
        <v>18504065060</v>
      </c>
      <c r="D81" s="151">
        <v>10176287</v>
      </c>
      <c r="E81" s="151">
        <v>245613</v>
      </c>
      <c r="F81" s="151">
        <v>125731.95</v>
      </c>
      <c r="G81" s="151" t="s">
        <v>1001</v>
      </c>
      <c r="H81" s="151">
        <v>320.11</v>
      </c>
      <c r="I81" s="151" t="s">
        <v>1002</v>
      </c>
      <c r="J81" s="171" t="s">
        <v>537</v>
      </c>
      <c r="K81" s="151" t="s">
        <v>252</v>
      </c>
      <c r="L81" s="181"/>
      <c r="M81" s="151" t="s">
        <v>252</v>
      </c>
      <c r="N81" s="151" t="s">
        <v>1000</v>
      </c>
      <c r="O81" s="151"/>
      <c r="P81" s="151"/>
      <c r="Q81" s="151"/>
      <c r="R81" s="151"/>
      <c r="S81" s="151">
        <v>2800</v>
      </c>
      <c r="T81" s="171">
        <f t="shared" si="20"/>
        <v>896308</v>
      </c>
      <c r="U81" s="151">
        <v>2800</v>
      </c>
      <c r="V81" s="171">
        <f t="shared" si="21"/>
        <v>896308</v>
      </c>
      <c r="W81" s="173"/>
      <c r="X81" s="173">
        <f t="shared" si="23"/>
        <v>1</v>
      </c>
      <c r="Y81" s="151" t="s">
        <v>856</v>
      </c>
      <c r="Z81" s="151" t="s">
        <v>857</v>
      </c>
      <c r="AA81" s="151"/>
      <c r="AB81" s="151"/>
      <c r="AC81" s="151"/>
      <c r="AD81" s="189"/>
      <c r="AE81" s="151"/>
      <c r="AF81" s="151"/>
    </row>
    <row r="82" spans="1:32">
      <c r="A82" s="151" t="s">
        <v>853</v>
      </c>
      <c r="B82" s="151" t="s">
        <v>523</v>
      </c>
      <c r="C82" s="151">
        <v>18504065060</v>
      </c>
      <c r="D82" s="151">
        <v>10176685</v>
      </c>
      <c r="E82" s="151">
        <v>2804542.7</v>
      </c>
      <c r="F82" s="151">
        <v>1444169.62</v>
      </c>
      <c r="G82" s="151" t="s">
        <v>1003</v>
      </c>
      <c r="H82" s="151">
        <v>1189.468</v>
      </c>
      <c r="I82" s="151" t="s">
        <v>1004</v>
      </c>
      <c r="J82" s="171" t="s">
        <v>537</v>
      </c>
      <c r="K82" s="151" t="s">
        <v>252</v>
      </c>
      <c r="L82" s="181"/>
      <c r="M82" s="151" t="s">
        <v>252</v>
      </c>
      <c r="N82" s="151" t="s">
        <v>1005</v>
      </c>
      <c r="O82" s="151"/>
      <c r="P82" s="151"/>
      <c r="Q82" s="151"/>
      <c r="R82" s="151"/>
      <c r="S82" s="151">
        <v>2100</v>
      </c>
      <c r="T82" s="171">
        <f t="shared" si="20"/>
        <v>2497882.8</v>
      </c>
      <c r="U82" s="151">
        <v>2100</v>
      </c>
      <c r="V82" s="171">
        <f t="shared" si="21"/>
        <v>2497882.8</v>
      </c>
      <c r="W82" s="173"/>
      <c r="X82" s="173">
        <f t="shared" si="23"/>
        <v>1</v>
      </c>
      <c r="Y82" s="151" t="s">
        <v>856</v>
      </c>
      <c r="Z82" s="151" t="s">
        <v>857</v>
      </c>
      <c r="AA82" s="151"/>
      <c r="AB82" s="151"/>
      <c r="AC82" s="151"/>
      <c r="AD82" s="189"/>
      <c r="AE82" s="151"/>
      <c r="AF82" s="151"/>
    </row>
    <row r="83" ht="57.6" spans="1:32">
      <c r="A83" s="151" t="s">
        <v>1006</v>
      </c>
      <c r="B83" s="151"/>
      <c r="C83" s="151"/>
      <c r="D83" s="151">
        <v>10036989</v>
      </c>
      <c r="E83" s="151">
        <v>2238537</v>
      </c>
      <c r="F83" s="151">
        <v>872057.22</v>
      </c>
      <c r="G83" s="151" t="s">
        <v>1007</v>
      </c>
      <c r="H83" s="151">
        <v>524.83</v>
      </c>
      <c r="I83" s="170" t="s">
        <v>1008</v>
      </c>
      <c r="J83" s="171" t="s">
        <v>537</v>
      </c>
      <c r="K83" s="151" t="s">
        <v>252</v>
      </c>
      <c r="L83" s="151" t="s">
        <v>252</v>
      </c>
      <c r="M83" s="151" t="s">
        <v>252</v>
      </c>
      <c r="N83" s="151"/>
      <c r="O83" s="151"/>
      <c r="P83" s="151"/>
      <c r="Q83" s="151"/>
      <c r="R83" s="151"/>
      <c r="S83" s="151">
        <v>8000</v>
      </c>
      <c r="T83" s="171">
        <f t="shared" si="20"/>
        <v>4198640</v>
      </c>
      <c r="U83" s="151">
        <v>8000</v>
      </c>
      <c r="V83" s="171">
        <f t="shared" si="21"/>
        <v>4198640</v>
      </c>
      <c r="W83" s="173"/>
      <c r="X83" s="173">
        <f t="shared" si="23"/>
        <v>1</v>
      </c>
      <c r="Y83" s="151" t="s">
        <v>718</v>
      </c>
      <c r="Z83" s="151"/>
      <c r="AA83" s="151"/>
      <c r="AB83" s="151"/>
      <c r="AC83" s="151"/>
      <c r="AD83" s="189" t="s">
        <v>1009</v>
      </c>
      <c r="AE83" s="151" t="s">
        <v>810</v>
      </c>
      <c r="AF83" s="151"/>
    </row>
    <row r="84" ht="57.6" spans="1:32">
      <c r="A84" s="151" t="s">
        <v>1006</v>
      </c>
      <c r="B84" s="151"/>
      <c r="C84" s="151"/>
      <c r="D84" s="151">
        <v>10036988</v>
      </c>
      <c r="E84" s="151">
        <v>1970305</v>
      </c>
      <c r="F84" s="151">
        <v>767562.94</v>
      </c>
      <c r="G84" s="151" t="s">
        <v>1010</v>
      </c>
      <c r="H84" s="151">
        <v>461.94</v>
      </c>
      <c r="I84" s="170" t="s">
        <v>1011</v>
      </c>
      <c r="J84" s="171" t="s">
        <v>537</v>
      </c>
      <c r="K84" s="151" t="s">
        <v>252</v>
      </c>
      <c r="L84" s="151" t="s">
        <v>252</v>
      </c>
      <c r="M84" s="151" t="s">
        <v>252</v>
      </c>
      <c r="N84" s="151"/>
      <c r="O84" s="151"/>
      <c r="P84" s="151"/>
      <c r="Q84" s="151"/>
      <c r="R84" s="151"/>
      <c r="S84" s="151">
        <v>8000</v>
      </c>
      <c r="T84" s="171">
        <f t="shared" si="20"/>
        <v>3695520</v>
      </c>
      <c r="U84" s="151">
        <v>8000</v>
      </c>
      <c r="V84" s="171">
        <f t="shared" si="21"/>
        <v>3695520</v>
      </c>
      <c r="W84" s="173"/>
      <c r="X84" s="173">
        <f t="shared" si="23"/>
        <v>1</v>
      </c>
      <c r="Y84" s="151" t="s">
        <v>718</v>
      </c>
      <c r="Z84" s="151"/>
      <c r="AA84" s="151"/>
      <c r="AB84" s="151"/>
      <c r="AC84" s="151"/>
      <c r="AD84" s="189" t="s">
        <v>1009</v>
      </c>
      <c r="AE84" s="151" t="s">
        <v>810</v>
      </c>
      <c r="AF84" s="151"/>
    </row>
    <row r="85" ht="57.6" spans="1:32">
      <c r="A85" s="151" t="s">
        <v>1012</v>
      </c>
      <c r="B85" s="151"/>
      <c r="C85" s="151"/>
      <c r="D85" s="151">
        <v>10006293</v>
      </c>
      <c r="E85" s="151">
        <v>1960548.1</v>
      </c>
      <c r="F85" s="151">
        <v>994978.21</v>
      </c>
      <c r="G85" s="151" t="s">
        <v>1013</v>
      </c>
      <c r="H85" s="151">
        <v>292.28</v>
      </c>
      <c r="I85" s="170" t="s">
        <v>1014</v>
      </c>
      <c r="J85" s="171" t="s">
        <v>537</v>
      </c>
      <c r="K85" s="151" t="s">
        <v>252</v>
      </c>
      <c r="L85" s="151" t="s">
        <v>252</v>
      </c>
      <c r="M85" s="151" t="s">
        <v>252</v>
      </c>
      <c r="N85" s="151"/>
      <c r="O85" s="151"/>
      <c r="P85" s="151"/>
      <c r="Q85" s="151"/>
      <c r="R85" s="151"/>
      <c r="S85" s="151">
        <v>8000</v>
      </c>
      <c r="T85" s="171">
        <f t="shared" si="20"/>
        <v>2338240</v>
      </c>
      <c r="U85" s="151">
        <v>8000</v>
      </c>
      <c r="V85" s="171">
        <f t="shared" si="21"/>
        <v>2338240</v>
      </c>
      <c r="W85" s="173"/>
      <c r="X85" s="173">
        <f t="shared" si="23"/>
        <v>1</v>
      </c>
      <c r="Y85" s="151" t="s">
        <v>718</v>
      </c>
      <c r="Z85" s="151"/>
      <c r="AA85" s="151"/>
      <c r="AB85" s="151"/>
      <c r="AC85" s="151"/>
      <c r="AD85" s="189" t="s">
        <v>1009</v>
      </c>
      <c r="AE85" s="151" t="s">
        <v>810</v>
      </c>
      <c r="AF85" s="151"/>
    </row>
    <row r="86" ht="57.6" spans="1:32">
      <c r="A86" s="151" t="s">
        <v>1015</v>
      </c>
      <c r="B86" s="151"/>
      <c r="C86" s="151"/>
      <c r="D86" s="151">
        <v>10038645</v>
      </c>
      <c r="E86" s="151">
        <v>12155672.02</v>
      </c>
      <c r="F86" s="151">
        <v>7779630.1</v>
      </c>
      <c r="G86" s="151" t="s">
        <v>471</v>
      </c>
      <c r="H86" s="151">
        <v>799.53</v>
      </c>
      <c r="I86" s="170" t="s">
        <v>472</v>
      </c>
      <c r="J86" s="171" t="s">
        <v>537</v>
      </c>
      <c r="K86" s="151" t="s">
        <v>252</v>
      </c>
      <c r="L86" s="151" t="s">
        <v>252</v>
      </c>
      <c r="M86" s="151" t="s">
        <v>252</v>
      </c>
      <c r="N86" s="151"/>
      <c r="O86" s="151"/>
      <c r="P86" s="151"/>
      <c r="Q86" s="151"/>
      <c r="R86" s="151"/>
      <c r="S86" s="151">
        <v>8000</v>
      </c>
      <c r="T86" s="171">
        <f t="shared" si="20"/>
        <v>6396240</v>
      </c>
      <c r="U86" s="151">
        <v>8000</v>
      </c>
      <c r="V86" s="171">
        <f t="shared" si="21"/>
        <v>6396240</v>
      </c>
      <c r="W86" s="173"/>
      <c r="X86" s="173">
        <f t="shared" si="23"/>
        <v>1</v>
      </c>
      <c r="Y86" s="151" t="s">
        <v>718</v>
      </c>
      <c r="Z86" s="151"/>
      <c r="AA86" s="151"/>
      <c r="AB86" s="151"/>
      <c r="AC86" s="151"/>
      <c r="AD86" s="189" t="s">
        <v>1009</v>
      </c>
      <c r="AE86" s="151" t="s">
        <v>810</v>
      </c>
      <c r="AF86" s="151"/>
    </row>
    <row r="87" ht="57.6" spans="1:32">
      <c r="A87" s="151" t="s">
        <v>1016</v>
      </c>
      <c r="B87" s="151"/>
      <c r="C87" s="151"/>
      <c r="D87" s="151">
        <v>10036987</v>
      </c>
      <c r="E87" s="151">
        <v>4034702.4</v>
      </c>
      <c r="F87" s="151">
        <v>1244914.72</v>
      </c>
      <c r="G87" s="151" t="s">
        <v>1017</v>
      </c>
      <c r="H87" s="151">
        <v>722.26</v>
      </c>
      <c r="I87" s="170" t="s">
        <v>1018</v>
      </c>
      <c r="J87" s="151" t="s">
        <v>538</v>
      </c>
      <c r="K87" s="151" t="s">
        <v>252</v>
      </c>
      <c r="L87" s="151" t="s">
        <v>252</v>
      </c>
      <c r="M87" s="151" t="s">
        <v>252</v>
      </c>
      <c r="N87" s="151"/>
      <c r="O87" s="151"/>
      <c r="P87" s="151"/>
      <c r="Q87" s="151"/>
      <c r="R87" s="151"/>
      <c r="S87" s="151">
        <v>8000</v>
      </c>
      <c r="T87" s="171">
        <f t="shared" si="20"/>
        <v>5778080</v>
      </c>
      <c r="U87" s="151">
        <v>8000</v>
      </c>
      <c r="V87" s="171">
        <f t="shared" si="21"/>
        <v>5778080</v>
      </c>
      <c r="W87" s="173"/>
      <c r="X87" s="173">
        <f t="shared" si="23"/>
        <v>1</v>
      </c>
      <c r="Y87" s="151" t="s">
        <v>718</v>
      </c>
      <c r="Z87" s="151"/>
      <c r="AA87" s="151"/>
      <c r="AB87" s="151"/>
      <c r="AC87" s="151"/>
      <c r="AD87" s="189" t="s">
        <v>1009</v>
      </c>
      <c r="AE87" s="151" t="s">
        <v>810</v>
      </c>
      <c r="AF87" s="151"/>
    </row>
    <row r="88" spans="1:32">
      <c r="A88" s="151" t="s">
        <v>710</v>
      </c>
      <c r="B88" s="151"/>
      <c r="C88" s="151"/>
      <c r="D88" s="151">
        <v>10155870</v>
      </c>
      <c r="E88" s="151">
        <v>1796277.72</v>
      </c>
      <c r="F88" s="151">
        <v>1297810.93</v>
      </c>
      <c r="G88" s="151" t="s">
        <v>1019</v>
      </c>
      <c r="H88" s="151">
        <v>68.9</v>
      </c>
      <c r="I88" s="170" t="s">
        <v>1020</v>
      </c>
      <c r="J88" s="171" t="s">
        <v>537</v>
      </c>
      <c r="K88" s="151" t="s">
        <v>252</v>
      </c>
      <c r="L88" s="151" t="s">
        <v>252</v>
      </c>
      <c r="M88" s="151" t="s">
        <v>252</v>
      </c>
      <c r="N88" s="151"/>
      <c r="O88" s="151"/>
      <c r="P88" s="151"/>
      <c r="Q88" s="151"/>
      <c r="R88" s="151"/>
      <c r="S88" s="151">
        <v>16800</v>
      </c>
      <c r="T88" s="171">
        <f t="shared" si="20"/>
        <v>1157520</v>
      </c>
      <c r="U88" s="151">
        <v>16800</v>
      </c>
      <c r="V88" s="171">
        <f t="shared" si="21"/>
        <v>1157520</v>
      </c>
      <c r="W88" s="173"/>
      <c r="X88" s="173">
        <f t="shared" si="23"/>
        <v>1</v>
      </c>
      <c r="Y88" s="151" t="s">
        <v>718</v>
      </c>
      <c r="Z88" s="151"/>
      <c r="AA88" s="151"/>
      <c r="AB88" s="151"/>
      <c r="AC88" s="151"/>
      <c r="AD88" s="189"/>
      <c r="AE88" s="151" t="s">
        <v>810</v>
      </c>
      <c r="AF88" s="151"/>
    </row>
    <row r="89" ht="57.6" spans="1:32">
      <c r="A89" s="151" t="s">
        <v>1012</v>
      </c>
      <c r="B89" s="151"/>
      <c r="C89" s="151"/>
      <c r="D89" s="151">
        <v>10006269</v>
      </c>
      <c r="E89" s="151">
        <v>21977709.83</v>
      </c>
      <c r="F89" s="151">
        <v>12179758.33</v>
      </c>
      <c r="G89" s="151" t="s">
        <v>1021</v>
      </c>
      <c r="H89" s="151">
        <v>1810.63</v>
      </c>
      <c r="I89" s="170" t="s">
        <v>1022</v>
      </c>
      <c r="J89" s="171" t="s">
        <v>537</v>
      </c>
      <c r="K89" s="151" t="s">
        <v>252</v>
      </c>
      <c r="L89" s="151" t="s">
        <v>252</v>
      </c>
      <c r="M89" s="151" t="s">
        <v>252</v>
      </c>
      <c r="N89" s="151"/>
      <c r="O89" s="151"/>
      <c r="P89" s="151"/>
      <c r="Q89" s="151"/>
      <c r="R89" s="151"/>
      <c r="S89" s="151">
        <v>7200</v>
      </c>
      <c r="T89" s="171">
        <f t="shared" si="20"/>
        <v>13036536</v>
      </c>
      <c r="U89" s="151">
        <v>7200</v>
      </c>
      <c r="V89" s="171">
        <f t="shared" si="21"/>
        <v>13036536</v>
      </c>
      <c r="W89" s="173"/>
      <c r="X89" s="173">
        <f t="shared" si="23"/>
        <v>1</v>
      </c>
      <c r="Y89" s="151" t="s">
        <v>718</v>
      </c>
      <c r="Z89" s="151"/>
      <c r="AA89" s="151"/>
      <c r="AB89" s="151"/>
      <c r="AC89" s="151"/>
      <c r="AD89" s="189" t="s">
        <v>1009</v>
      </c>
      <c r="AE89" s="151" t="s">
        <v>810</v>
      </c>
      <c r="AF89" s="151"/>
    </row>
    <row r="90" ht="57.6" spans="1:32">
      <c r="A90" s="151" t="s">
        <v>1023</v>
      </c>
      <c r="B90" s="151"/>
      <c r="C90" s="151"/>
      <c r="D90" s="151">
        <v>10000000</v>
      </c>
      <c r="E90" s="151">
        <v>29070000</v>
      </c>
      <c r="F90" s="151">
        <v>20008466.86</v>
      </c>
      <c r="G90" s="151" t="s">
        <v>1024</v>
      </c>
      <c r="H90" s="151">
        <v>1822.24</v>
      </c>
      <c r="I90" s="170" t="s">
        <v>1025</v>
      </c>
      <c r="J90" s="171" t="s">
        <v>537</v>
      </c>
      <c r="K90" s="151" t="s">
        <v>252</v>
      </c>
      <c r="L90" s="151" t="s">
        <v>252</v>
      </c>
      <c r="M90" s="151" t="s">
        <v>252</v>
      </c>
      <c r="N90" s="151"/>
      <c r="O90" s="151"/>
      <c r="P90" s="151"/>
      <c r="Q90" s="151"/>
      <c r="R90" s="151"/>
      <c r="S90" s="151">
        <v>7200</v>
      </c>
      <c r="T90" s="171">
        <f t="shared" si="20"/>
        <v>13120128</v>
      </c>
      <c r="U90" s="151">
        <v>7200</v>
      </c>
      <c r="V90" s="171">
        <f t="shared" si="21"/>
        <v>13120128</v>
      </c>
      <c r="W90" s="173"/>
      <c r="X90" s="173">
        <f t="shared" si="23"/>
        <v>1</v>
      </c>
      <c r="Y90" s="151" t="s">
        <v>718</v>
      </c>
      <c r="Z90" s="151"/>
      <c r="AA90" s="151"/>
      <c r="AB90" s="151"/>
      <c r="AC90" s="151"/>
      <c r="AD90" s="189" t="s">
        <v>1009</v>
      </c>
      <c r="AE90" s="151" t="s">
        <v>810</v>
      </c>
      <c r="AF90" s="151"/>
    </row>
    <row r="91" ht="57.6" spans="1:32">
      <c r="A91" s="151" t="s">
        <v>1012</v>
      </c>
      <c r="B91" s="151"/>
      <c r="C91" s="151"/>
      <c r="D91" s="151">
        <v>10006270</v>
      </c>
      <c r="E91" s="151">
        <v>20930612.47</v>
      </c>
      <c r="F91" s="151">
        <v>11668816.6</v>
      </c>
      <c r="G91" s="151" t="s">
        <v>473</v>
      </c>
      <c r="H91" s="151">
        <v>1710.22</v>
      </c>
      <c r="I91" s="170" t="s">
        <v>474</v>
      </c>
      <c r="J91" s="171" t="s">
        <v>537</v>
      </c>
      <c r="K91" s="151" t="s">
        <v>252</v>
      </c>
      <c r="L91" s="151" t="s">
        <v>252</v>
      </c>
      <c r="M91" s="151" t="s">
        <v>252</v>
      </c>
      <c r="N91" s="151"/>
      <c r="O91" s="151"/>
      <c r="P91" s="151"/>
      <c r="Q91" s="151"/>
      <c r="R91" s="151"/>
      <c r="S91" s="151">
        <v>7200</v>
      </c>
      <c r="T91" s="171">
        <f t="shared" si="20"/>
        <v>12313584</v>
      </c>
      <c r="U91" s="151">
        <v>7200</v>
      </c>
      <c r="V91" s="171">
        <f t="shared" si="21"/>
        <v>12313584</v>
      </c>
      <c r="W91" s="173"/>
      <c r="X91" s="173">
        <f t="shared" si="23"/>
        <v>1</v>
      </c>
      <c r="Y91" s="151" t="s">
        <v>718</v>
      </c>
      <c r="Z91" s="151"/>
      <c r="AA91" s="151"/>
      <c r="AB91" s="151"/>
      <c r="AC91" s="151"/>
      <c r="AD91" s="189" t="s">
        <v>1009</v>
      </c>
      <c r="AE91" s="151" t="s">
        <v>810</v>
      </c>
      <c r="AF91" s="151"/>
    </row>
    <row r="92" spans="1:32">
      <c r="A92" s="151" t="s">
        <v>1026</v>
      </c>
      <c r="B92" s="151" t="s">
        <v>1027</v>
      </c>
      <c r="C92" s="151">
        <v>18122588209</v>
      </c>
      <c r="D92" s="151">
        <v>10134107</v>
      </c>
      <c r="E92" s="151">
        <v>3328438.4</v>
      </c>
      <c r="F92" s="151">
        <v>1639255.64</v>
      </c>
      <c r="G92" s="151" t="s">
        <v>140</v>
      </c>
      <c r="H92" s="151">
        <v>775.42</v>
      </c>
      <c r="I92" s="151" t="s">
        <v>1028</v>
      </c>
      <c r="J92" s="171" t="s">
        <v>537</v>
      </c>
      <c r="K92" s="151" t="s">
        <v>252</v>
      </c>
      <c r="L92" s="181"/>
      <c r="M92" s="151" t="s">
        <v>252</v>
      </c>
      <c r="N92" s="151"/>
      <c r="O92" s="151"/>
      <c r="P92" s="151"/>
      <c r="Q92" s="151"/>
      <c r="R92" s="151"/>
      <c r="S92" s="151">
        <v>2800</v>
      </c>
      <c r="T92" s="171">
        <f t="shared" si="20"/>
        <v>2171176</v>
      </c>
      <c r="U92" s="151">
        <v>2800</v>
      </c>
      <c r="V92" s="171">
        <f t="shared" si="21"/>
        <v>2171176</v>
      </c>
      <c r="W92" s="173"/>
      <c r="X92" s="173">
        <f t="shared" si="23"/>
        <v>1</v>
      </c>
      <c r="Y92" s="151" t="s">
        <v>1029</v>
      </c>
      <c r="Z92" s="151" t="s">
        <v>1030</v>
      </c>
      <c r="AA92" s="151"/>
      <c r="AB92" s="151"/>
      <c r="AC92" s="151"/>
      <c r="AD92" s="189"/>
      <c r="AE92" s="151"/>
      <c r="AF92" s="151"/>
    </row>
    <row r="93" spans="1:32">
      <c r="A93" s="151" t="s">
        <v>752</v>
      </c>
      <c r="B93" s="151" t="s">
        <v>1031</v>
      </c>
      <c r="C93" s="151">
        <v>13860658000</v>
      </c>
      <c r="D93" s="151">
        <v>10054743</v>
      </c>
      <c r="E93" s="151">
        <v>1789345</v>
      </c>
      <c r="F93" s="151">
        <v>543799.22</v>
      </c>
      <c r="G93" s="151" t="s">
        <v>1032</v>
      </c>
      <c r="H93" s="151">
        <v>296.01</v>
      </c>
      <c r="I93" s="151" t="s">
        <v>1033</v>
      </c>
      <c r="J93" s="171" t="s">
        <v>537</v>
      </c>
      <c r="K93" s="151" t="s">
        <v>252</v>
      </c>
      <c r="L93" s="181"/>
      <c r="M93" s="151" t="s">
        <v>252</v>
      </c>
      <c r="N93" s="151"/>
      <c r="O93" s="151"/>
      <c r="P93" s="151"/>
      <c r="Q93" s="151"/>
      <c r="R93" s="151"/>
      <c r="S93" s="151">
        <v>7200</v>
      </c>
      <c r="T93" s="171">
        <f t="shared" si="20"/>
        <v>2131272</v>
      </c>
      <c r="U93" s="151">
        <v>7200</v>
      </c>
      <c r="V93" s="171">
        <f t="shared" si="21"/>
        <v>2131272</v>
      </c>
      <c r="W93" s="173"/>
      <c r="X93" s="173">
        <f t="shared" si="23"/>
        <v>1</v>
      </c>
      <c r="Y93" s="151" t="s">
        <v>1034</v>
      </c>
      <c r="Z93" s="151" t="s">
        <v>1035</v>
      </c>
      <c r="AA93" s="151"/>
      <c r="AB93" s="151"/>
      <c r="AC93" s="151"/>
      <c r="AD93" s="189"/>
      <c r="AE93" s="151"/>
      <c r="AF93" s="151"/>
    </row>
    <row r="94" spans="1:32">
      <c r="A94" s="151" t="s">
        <v>975</v>
      </c>
      <c r="B94" s="151" t="s">
        <v>976</v>
      </c>
      <c r="C94" s="151">
        <v>18596257337</v>
      </c>
      <c r="D94" s="151">
        <v>400014</v>
      </c>
      <c r="E94" s="151">
        <v>7816548.15</v>
      </c>
      <c r="F94" s="151">
        <v>2769785.59</v>
      </c>
      <c r="G94" s="151" t="s">
        <v>1036</v>
      </c>
      <c r="H94" s="151">
        <v>4588.55</v>
      </c>
      <c r="I94" s="151" t="s">
        <v>1037</v>
      </c>
      <c r="J94" s="171" t="s">
        <v>537</v>
      </c>
      <c r="K94" s="151" t="s">
        <v>252</v>
      </c>
      <c r="L94" s="181"/>
      <c r="M94" s="151" t="s">
        <v>252</v>
      </c>
      <c r="N94" s="151"/>
      <c r="O94" s="151"/>
      <c r="P94" s="151"/>
      <c r="Q94" s="151"/>
      <c r="R94" s="151"/>
      <c r="S94" s="151">
        <v>3200</v>
      </c>
      <c r="T94" s="171">
        <f t="shared" si="20"/>
        <v>14683360</v>
      </c>
      <c r="U94" s="151">
        <v>3200</v>
      </c>
      <c r="V94" s="171">
        <f t="shared" si="21"/>
        <v>14683360</v>
      </c>
      <c r="W94" s="173"/>
      <c r="X94" s="173">
        <f t="shared" si="23"/>
        <v>1</v>
      </c>
      <c r="Y94" s="151"/>
      <c r="Z94" s="151"/>
      <c r="AA94" s="151"/>
      <c r="AB94" s="151"/>
      <c r="AC94" s="151" t="s">
        <v>976</v>
      </c>
      <c r="AD94" s="189"/>
      <c r="AE94" s="151"/>
      <c r="AF94" s="151"/>
    </row>
    <row r="95" spans="1:32">
      <c r="A95" s="151" t="s">
        <v>853</v>
      </c>
      <c r="B95" s="151" t="s">
        <v>523</v>
      </c>
      <c r="C95" s="151">
        <v>18504065060</v>
      </c>
      <c r="D95" s="151">
        <v>10177173</v>
      </c>
      <c r="E95" s="151">
        <v>46628.74</v>
      </c>
      <c r="F95" s="151"/>
      <c r="G95" s="151" t="s">
        <v>1038</v>
      </c>
      <c r="H95" s="37">
        <v>21</v>
      </c>
      <c r="I95" s="151" t="s">
        <v>1039</v>
      </c>
      <c r="J95" s="151" t="s">
        <v>918</v>
      </c>
      <c r="K95" s="151" t="s">
        <v>233</v>
      </c>
      <c r="L95" s="181"/>
      <c r="M95" s="151" t="s">
        <v>233</v>
      </c>
      <c r="N95" s="151"/>
      <c r="O95" s="151"/>
      <c r="P95" s="151"/>
      <c r="Q95" s="151"/>
      <c r="R95" s="151"/>
      <c r="S95" s="151">
        <v>36000</v>
      </c>
      <c r="T95" s="171">
        <f t="shared" si="20"/>
        <v>756000</v>
      </c>
      <c r="U95" s="151">
        <v>36000</v>
      </c>
      <c r="V95" s="171">
        <f t="shared" si="21"/>
        <v>756000</v>
      </c>
      <c r="W95" s="173"/>
      <c r="X95" s="173">
        <f t="shared" si="23"/>
        <v>1</v>
      </c>
      <c r="Y95" s="151"/>
      <c r="Z95" s="151"/>
      <c r="AA95" s="151"/>
      <c r="AB95" s="151"/>
      <c r="AC95" s="151"/>
      <c r="AD95" s="151">
        <v>36000</v>
      </c>
      <c r="AE95" s="151"/>
      <c r="AF95" s="151"/>
    </row>
    <row r="96" spans="1:32">
      <c r="A96" s="151" t="s">
        <v>853</v>
      </c>
      <c r="B96" s="151" t="s">
        <v>523</v>
      </c>
      <c r="C96" s="151">
        <v>18504065060</v>
      </c>
      <c r="D96" s="151">
        <v>10179550</v>
      </c>
      <c r="E96" s="151">
        <v>46628.74</v>
      </c>
      <c r="F96" s="151"/>
      <c r="G96" s="151" t="s">
        <v>1040</v>
      </c>
      <c r="H96" s="37">
        <v>21</v>
      </c>
      <c r="I96" s="151" t="s">
        <v>1041</v>
      </c>
      <c r="J96" s="151" t="s">
        <v>918</v>
      </c>
      <c r="K96" s="151" t="s">
        <v>233</v>
      </c>
      <c r="L96" s="181"/>
      <c r="M96" s="151" t="s">
        <v>233</v>
      </c>
      <c r="N96" s="151"/>
      <c r="O96" s="151"/>
      <c r="P96" s="151"/>
      <c r="Q96" s="151"/>
      <c r="R96" s="151"/>
      <c r="S96" s="151">
        <v>36000</v>
      </c>
      <c r="T96" s="171">
        <f t="shared" si="20"/>
        <v>756000</v>
      </c>
      <c r="U96" s="151">
        <v>36000</v>
      </c>
      <c r="V96" s="171">
        <f t="shared" si="21"/>
        <v>756000</v>
      </c>
      <c r="W96" s="173"/>
      <c r="X96" s="173">
        <f t="shared" si="23"/>
        <v>1</v>
      </c>
      <c r="Y96" s="151"/>
      <c r="Z96" s="151"/>
      <c r="AA96" s="151"/>
      <c r="AB96" s="151"/>
      <c r="AC96" s="151"/>
      <c r="AD96" s="151">
        <v>36000</v>
      </c>
      <c r="AE96" s="151"/>
      <c r="AF96" s="151"/>
    </row>
    <row r="97" spans="1:32">
      <c r="A97" s="171"/>
      <c r="B97" s="171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1"/>
      <c r="Q97" s="171"/>
      <c r="R97" s="171"/>
      <c r="S97" s="171"/>
      <c r="T97" s="171">
        <f>SUM(T12:T96)</f>
        <v>171266002.442</v>
      </c>
      <c r="U97" s="171"/>
      <c r="V97" s="171">
        <f>SUM(V12:V96)</f>
        <v>154028471.016</v>
      </c>
      <c r="W97" s="178"/>
      <c r="X97" s="178">
        <f t="shared" si="23"/>
        <v>0.899352287201089</v>
      </c>
      <c r="Y97" s="171"/>
      <c r="Z97" s="171"/>
      <c r="AA97" s="171"/>
      <c r="AB97" s="171"/>
      <c r="AC97" s="171"/>
      <c r="AD97" s="171"/>
      <c r="AE97" s="171"/>
      <c r="AF97" s="171"/>
    </row>
    <row r="98" spans="1:32">
      <c r="A98" s="151"/>
      <c r="B98" s="151"/>
      <c r="C98" s="151"/>
      <c r="D98" s="151"/>
      <c r="E98" s="151"/>
      <c r="F98" s="151"/>
      <c r="G98" s="151"/>
      <c r="H98" s="151"/>
      <c r="I98" s="151"/>
      <c r="J98" s="151"/>
      <c r="K98" s="151"/>
      <c r="L98" s="151"/>
      <c r="M98" s="151"/>
      <c r="N98" s="151"/>
      <c r="O98" s="151"/>
      <c r="P98" s="151"/>
      <c r="Q98" s="151"/>
      <c r="R98" s="151"/>
      <c r="S98" s="151"/>
      <c r="T98" s="171"/>
      <c r="U98" s="151"/>
      <c r="V98" s="171"/>
      <c r="W98" s="173"/>
      <c r="X98" s="173"/>
      <c r="Y98" s="151"/>
      <c r="Z98" s="151"/>
      <c r="AA98" s="151"/>
      <c r="AB98" s="151"/>
      <c r="AC98" s="151"/>
      <c r="AD98" s="151"/>
      <c r="AE98" s="151"/>
      <c r="AF98" s="151"/>
    </row>
    <row r="99" spans="1:32">
      <c r="A99" s="151"/>
      <c r="B99" s="151"/>
      <c r="C99" s="151"/>
      <c r="D99" s="151"/>
      <c r="E99" s="151"/>
      <c r="F99" s="151"/>
      <c r="G99" s="151"/>
      <c r="H99" s="151"/>
      <c r="I99" s="151"/>
      <c r="J99" s="151"/>
      <c r="K99" s="151"/>
      <c r="L99" s="151"/>
      <c r="M99" s="151"/>
      <c r="N99" s="151"/>
      <c r="O99" s="151"/>
      <c r="P99" s="151"/>
      <c r="Q99" s="151"/>
      <c r="R99" s="151"/>
      <c r="S99" s="151"/>
      <c r="T99" s="171"/>
      <c r="U99" s="151"/>
      <c r="V99" s="171"/>
      <c r="W99" s="173"/>
      <c r="X99" s="173"/>
      <c r="Y99" s="151"/>
      <c r="Z99" s="151"/>
      <c r="AA99" s="151"/>
      <c r="AB99" s="151"/>
      <c r="AC99" s="151"/>
      <c r="AD99" s="151"/>
      <c r="AE99" s="151"/>
      <c r="AF99" s="151"/>
    </row>
    <row r="100" spans="1:32">
      <c r="A100" s="151"/>
      <c r="B100" s="151"/>
      <c r="C100" s="151"/>
      <c r="D100" s="151"/>
      <c r="E100" s="151"/>
      <c r="F100" s="151"/>
      <c r="G100" s="151"/>
      <c r="H100" s="151"/>
      <c r="I100" s="151"/>
      <c r="J100" s="151"/>
      <c r="K100" s="151"/>
      <c r="L100" s="151"/>
      <c r="M100" s="151"/>
      <c r="N100" s="151"/>
      <c r="O100" s="151"/>
      <c r="P100" s="151"/>
      <c r="Q100" s="151"/>
      <c r="R100" s="151"/>
      <c r="S100" s="151"/>
      <c r="T100" s="171"/>
      <c r="U100" s="151"/>
      <c r="V100" s="171"/>
      <c r="W100" s="173"/>
      <c r="X100" s="173"/>
      <c r="Y100" s="151"/>
      <c r="Z100" s="151"/>
      <c r="AA100" s="151"/>
      <c r="AB100" s="151"/>
      <c r="AC100" s="151"/>
      <c r="AD100" s="151"/>
      <c r="AE100" s="151"/>
      <c r="AF100" s="151"/>
    </row>
    <row r="101" spans="1:32">
      <c r="A101" s="151"/>
      <c r="B101" s="151"/>
      <c r="C101" s="151"/>
      <c r="D101" s="151"/>
      <c r="E101" s="151"/>
      <c r="F101" s="151"/>
      <c r="G101" s="151"/>
      <c r="H101" s="151"/>
      <c r="I101" s="151"/>
      <c r="J101" s="151"/>
      <c r="K101" s="151"/>
      <c r="L101" s="151"/>
      <c r="M101" s="151"/>
      <c r="N101" s="151"/>
      <c r="O101" s="151"/>
      <c r="P101" s="151"/>
      <c r="Q101" s="151"/>
      <c r="R101" s="151"/>
      <c r="S101" s="151"/>
      <c r="T101" s="171"/>
      <c r="U101" s="151"/>
      <c r="V101" s="171"/>
      <c r="W101" s="173"/>
      <c r="X101" s="173"/>
      <c r="Y101" s="151"/>
      <c r="Z101" s="151"/>
      <c r="AA101" s="151"/>
      <c r="AB101" s="151"/>
      <c r="AC101" s="151"/>
      <c r="AD101" s="151"/>
      <c r="AE101" s="151"/>
      <c r="AF101" s="151"/>
    </row>
    <row r="102" spans="1:32">
      <c r="A102" s="151"/>
      <c r="B102" s="151"/>
      <c r="C102" s="151"/>
      <c r="D102" s="151"/>
      <c r="E102" s="151"/>
      <c r="F102" s="151"/>
      <c r="G102" s="151"/>
      <c r="H102" s="151"/>
      <c r="I102" s="151"/>
      <c r="J102" s="151"/>
      <c r="K102" s="151"/>
      <c r="L102" s="151"/>
      <c r="M102" s="151"/>
      <c r="N102" s="151"/>
      <c r="O102" s="151"/>
      <c r="P102" s="151"/>
      <c r="Q102" s="151"/>
      <c r="R102" s="151"/>
      <c r="S102" s="151"/>
      <c r="T102" s="171"/>
      <c r="U102" s="151"/>
      <c r="V102" s="171"/>
      <c r="W102" s="173"/>
      <c r="X102" s="173"/>
      <c r="Y102" s="151"/>
      <c r="Z102" s="151"/>
      <c r="AA102" s="151"/>
      <c r="AB102" s="151"/>
      <c r="AC102" s="151"/>
      <c r="AD102" s="151"/>
      <c r="AE102" s="151"/>
      <c r="AF102" s="151"/>
    </row>
    <row r="103" spans="1:32">
      <c r="A103" s="151"/>
      <c r="B103" s="151"/>
      <c r="C103" s="151"/>
      <c r="D103" s="151"/>
      <c r="E103" s="151"/>
      <c r="F103" s="151"/>
      <c r="G103" s="151"/>
      <c r="H103" s="151"/>
      <c r="I103" s="151"/>
      <c r="J103" s="151"/>
      <c r="K103" s="151"/>
      <c r="L103" s="151"/>
      <c r="M103" s="151"/>
      <c r="N103" s="151"/>
      <c r="O103" s="151"/>
      <c r="P103" s="151"/>
      <c r="Q103" s="151"/>
      <c r="R103" s="151"/>
      <c r="S103" s="151"/>
      <c r="T103" s="171"/>
      <c r="U103" s="151"/>
      <c r="V103" s="171"/>
      <c r="W103" s="173"/>
      <c r="X103" s="173"/>
      <c r="Y103" s="151"/>
      <c r="Z103" s="151"/>
      <c r="AA103" s="151"/>
      <c r="AB103" s="151"/>
      <c r="AC103" s="151"/>
      <c r="AD103" s="151"/>
      <c r="AE103" s="151"/>
      <c r="AF103" s="151"/>
    </row>
    <row r="104" hidden="1" spans="1:32">
      <c r="A104" s="151"/>
      <c r="B104" s="151"/>
      <c r="C104" s="151"/>
      <c r="D104" s="151"/>
      <c r="E104" s="151"/>
      <c r="F104" s="151"/>
      <c r="G104" s="151"/>
      <c r="H104" s="151"/>
      <c r="I104" s="151"/>
      <c r="J104" s="151"/>
      <c r="K104" s="151"/>
      <c r="L104" s="151"/>
      <c r="M104" s="151"/>
      <c r="N104" s="151"/>
      <c r="O104" s="151"/>
      <c r="P104" s="151"/>
      <c r="Q104" s="151"/>
      <c r="R104" s="151"/>
      <c r="S104" s="151"/>
      <c r="T104" s="171"/>
      <c r="U104" s="151"/>
      <c r="V104" s="171"/>
      <c r="W104" s="173"/>
      <c r="X104" s="173"/>
      <c r="Y104" s="151"/>
      <c r="Z104" s="151"/>
      <c r="AA104" s="151"/>
      <c r="AB104" s="151"/>
      <c r="AC104" s="151"/>
      <c r="AD104" s="151"/>
      <c r="AE104" s="151"/>
      <c r="AF104" s="151"/>
    </row>
    <row r="105" hidden="1" spans="1:32">
      <c r="A105" s="151"/>
      <c r="B105" s="151"/>
      <c r="C105" s="151"/>
      <c r="D105" s="151"/>
      <c r="E105" s="151"/>
      <c r="F105" s="151"/>
      <c r="G105" s="151"/>
      <c r="H105" s="151"/>
      <c r="I105" s="151"/>
      <c r="J105" s="151"/>
      <c r="K105" s="151"/>
      <c r="L105" s="151"/>
      <c r="M105" s="151"/>
      <c r="N105" s="151"/>
      <c r="O105" s="151"/>
      <c r="P105" s="151"/>
      <c r="Q105" s="151"/>
      <c r="R105" s="151"/>
      <c r="S105" s="151"/>
      <c r="T105" s="171"/>
      <c r="U105" s="151"/>
      <c r="V105" s="171"/>
      <c r="W105" s="173"/>
      <c r="X105" s="173"/>
      <c r="Y105" s="151"/>
      <c r="Z105" s="151"/>
      <c r="AA105" s="151"/>
      <c r="AB105" s="151"/>
      <c r="AC105" s="151"/>
      <c r="AD105" s="151"/>
      <c r="AE105" s="151"/>
      <c r="AF105" s="151"/>
    </row>
    <row r="106" hidden="1" spans="1:32">
      <c r="A106" s="151" t="s">
        <v>1042</v>
      </c>
      <c r="B106" s="151" t="s">
        <v>1043</v>
      </c>
      <c r="C106" s="151">
        <v>13455598135</v>
      </c>
      <c r="D106" s="151">
        <v>10151100</v>
      </c>
      <c r="E106" s="151">
        <v>211737.85</v>
      </c>
      <c r="F106" s="151">
        <v>165303.9</v>
      </c>
      <c r="G106" s="151" t="s">
        <v>1044</v>
      </c>
      <c r="H106" s="151">
        <v>112.71</v>
      </c>
      <c r="I106" s="151" t="s">
        <v>1045</v>
      </c>
      <c r="J106" s="171" t="s">
        <v>537</v>
      </c>
      <c r="K106" s="182" t="s">
        <v>252</v>
      </c>
      <c r="L106" s="151"/>
      <c r="M106" s="151"/>
      <c r="N106" s="151"/>
      <c r="O106" s="151"/>
      <c r="P106" s="151"/>
      <c r="Q106" s="151"/>
      <c r="R106" s="151"/>
      <c r="S106" s="151"/>
      <c r="T106" s="171" t="s">
        <v>266</v>
      </c>
      <c r="U106" s="151"/>
      <c r="V106" s="171" t="s">
        <v>266</v>
      </c>
      <c r="W106" s="173"/>
      <c r="X106" s="173"/>
      <c r="Y106" s="151" t="s">
        <v>1046</v>
      </c>
      <c r="Z106" s="151" t="s">
        <v>1047</v>
      </c>
      <c r="AA106" s="151"/>
      <c r="AB106" s="151"/>
      <c r="AC106" s="151"/>
      <c r="AD106" s="189"/>
      <c r="AE106" s="151"/>
      <c r="AF106" s="151"/>
    </row>
    <row r="107" hidden="1" spans="1:32">
      <c r="A107" s="151" t="s">
        <v>1048</v>
      </c>
      <c r="B107" s="151" t="s">
        <v>1049</v>
      </c>
      <c r="C107" s="151">
        <v>18504191165</v>
      </c>
      <c r="D107" s="151">
        <v>10197049</v>
      </c>
      <c r="E107" s="151">
        <v>1011263.42</v>
      </c>
      <c r="F107" s="151">
        <v>545970.56</v>
      </c>
      <c r="G107" s="151" t="s">
        <v>1050</v>
      </c>
      <c r="H107" s="151">
        <v>656</v>
      </c>
      <c r="I107" s="151" t="s">
        <v>1051</v>
      </c>
      <c r="J107" s="171" t="s">
        <v>537</v>
      </c>
      <c r="K107" s="182" t="s">
        <v>252</v>
      </c>
      <c r="L107" s="181"/>
      <c r="M107" s="151"/>
      <c r="N107" s="151"/>
      <c r="O107" s="151"/>
      <c r="P107" s="151"/>
      <c r="Q107" s="151"/>
      <c r="R107" s="151"/>
      <c r="S107" s="151"/>
      <c r="T107" s="171" t="s">
        <v>266</v>
      </c>
      <c r="U107" s="151"/>
      <c r="V107" s="171" t="s">
        <v>266</v>
      </c>
      <c r="W107" s="173"/>
      <c r="X107" s="173"/>
      <c r="Y107" s="151" t="s">
        <v>1052</v>
      </c>
      <c r="Z107" s="151" t="s">
        <v>1053</v>
      </c>
      <c r="AA107" s="151"/>
      <c r="AB107" s="151"/>
      <c r="AC107" s="151"/>
      <c r="AD107" s="189"/>
      <c r="AE107" s="151"/>
      <c r="AF107" s="151"/>
    </row>
    <row r="108" hidden="1" spans="1:32">
      <c r="A108" s="151" t="s">
        <v>1054</v>
      </c>
      <c r="B108" s="151" t="s">
        <v>1055</v>
      </c>
      <c r="C108" s="151">
        <v>13847181705</v>
      </c>
      <c r="D108" s="151">
        <v>10400041</v>
      </c>
      <c r="E108" s="151">
        <v>6007795.09</v>
      </c>
      <c r="F108" s="151">
        <v>2760191.44</v>
      </c>
      <c r="G108" s="151" t="s">
        <v>1056</v>
      </c>
      <c r="H108" s="151">
        <v>830.74</v>
      </c>
      <c r="I108" s="151" t="s">
        <v>1057</v>
      </c>
      <c r="J108" s="171" t="s">
        <v>537</v>
      </c>
      <c r="K108" s="182" t="s">
        <v>252</v>
      </c>
      <c r="L108" s="181"/>
      <c r="M108" s="151"/>
      <c r="N108" s="151"/>
      <c r="O108" s="151"/>
      <c r="P108" s="151"/>
      <c r="Q108" s="151"/>
      <c r="R108" s="151"/>
      <c r="S108" s="151"/>
      <c r="T108" s="171" t="s">
        <v>266</v>
      </c>
      <c r="U108" s="151"/>
      <c r="V108" s="171" t="s">
        <v>266</v>
      </c>
      <c r="W108" s="173"/>
      <c r="X108" s="173"/>
      <c r="Y108" s="151" t="s">
        <v>1058</v>
      </c>
      <c r="Z108" s="151" t="s">
        <v>1059</v>
      </c>
      <c r="AA108" s="151"/>
      <c r="AB108" s="151"/>
      <c r="AC108" s="151"/>
      <c r="AD108" s="189"/>
      <c r="AE108" s="151"/>
      <c r="AF108" s="151"/>
    </row>
    <row r="109" hidden="1" spans="1:32">
      <c r="A109" s="151" t="s">
        <v>736</v>
      </c>
      <c r="B109" s="151" t="s">
        <v>737</v>
      </c>
      <c r="C109" s="151">
        <v>13500613907</v>
      </c>
      <c r="D109" s="151">
        <v>10396349</v>
      </c>
      <c r="E109" s="151">
        <v>289413</v>
      </c>
      <c r="F109" s="151">
        <v>8682.39</v>
      </c>
      <c r="G109" s="151" t="s">
        <v>1060</v>
      </c>
      <c r="H109" s="151">
        <v>268.57</v>
      </c>
      <c r="I109" s="151" t="s">
        <v>1061</v>
      </c>
      <c r="J109" s="171" t="s">
        <v>537</v>
      </c>
      <c r="K109" s="182" t="s">
        <v>252</v>
      </c>
      <c r="L109" s="181"/>
      <c r="M109" s="151"/>
      <c r="N109" s="151"/>
      <c r="O109" s="151"/>
      <c r="P109" s="151"/>
      <c r="Q109" s="151"/>
      <c r="R109" s="151"/>
      <c r="S109" s="151"/>
      <c r="T109" s="171" t="s">
        <v>266</v>
      </c>
      <c r="U109" s="151"/>
      <c r="V109" s="171" t="s">
        <v>266</v>
      </c>
      <c r="W109" s="173"/>
      <c r="X109" s="173"/>
      <c r="Y109" s="151" t="s">
        <v>742</v>
      </c>
      <c r="Z109" s="151" t="s">
        <v>744</v>
      </c>
      <c r="AA109" s="151"/>
      <c r="AB109" s="151"/>
      <c r="AC109" s="151"/>
      <c r="AD109" s="189"/>
      <c r="AE109" s="151"/>
      <c r="AF109" s="151"/>
    </row>
    <row r="110" hidden="1" spans="1:32">
      <c r="A110" s="151" t="s">
        <v>1062</v>
      </c>
      <c r="B110" s="151" t="s">
        <v>1063</v>
      </c>
      <c r="C110" s="151">
        <v>18650548883</v>
      </c>
      <c r="D110" s="151">
        <v>10106155</v>
      </c>
      <c r="E110" s="151">
        <v>19451980.7</v>
      </c>
      <c r="F110" s="151">
        <v>14426885.55</v>
      </c>
      <c r="G110" s="151" t="s">
        <v>1064</v>
      </c>
      <c r="H110" s="151">
        <v>4734.78</v>
      </c>
      <c r="I110" s="181" t="s">
        <v>1065</v>
      </c>
      <c r="J110" s="171" t="s">
        <v>537</v>
      </c>
      <c r="K110" s="182" t="s">
        <v>252</v>
      </c>
      <c r="L110" s="181"/>
      <c r="M110" s="151"/>
      <c r="N110" s="151"/>
      <c r="O110" s="151"/>
      <c r="P110" s="151"/>
      <c r="Q110" s="151"/>
      <c r="R110" s="151"/>
      <c r="S110" s="151"/>
      <c r="T110" s="171" t="s">
        <v>266</v>
      </c>
      <c r="U110" s="151"/>
      <c r="V110" s="171" t="s">
        <v>266</v>
      </c>
      <c r="W110" s="173"/>
      <c r="X110" s="173"/>
      <c r="Y110" s="151" t="s">
        <v>1066</v>
      </c>
      <c r="Z110" s="151" t="s">
        <v>1067</v>
      </c>
      <c r="AA110" s="151"/>
      <c r="AB110" s="151"/>
      <c r="AC110" s="151"/>
      <c r="AD110" s="189"/>
      <c r="AE110" s="151"/>
      <c r="AF110" s="151"/>
    </row>
    <row r="111" hidden="1" spans="1:32">
      <c r="A111" s="151"/>
      <c r="B111" s="151"/>
      <c r="C111" s="151"/>
      <c r="D111" s="151"/>
      <c r="E111" s="151"/>
      <c r="F111" s="151"/>
      <c r="G111" s="151"/>
      <c r="H111" s="151"/>
      <c r="I111" s="151"/>
      <c r="J111" s="151"/>
      <c r="K111" s="151"/>
      <c r="L111" s="151"/>
      <c r="M111" s="151"/>
      <c r="N111" s="151"/>
      <c r="O111" s="151"/>
      <c r="P111" s="151"/>
      <c r="Q111" s="151"/>
      <c r="R111" s="151"/>
      <c r="S111" s="151"/>
      <c r="T111" s="171"/>
      <c r="U111" s="151"/>
      <c r="V111" s="171"/>
      <c r="W111" s="173"/>
      <c r="X111" s="173"/>
      <c r="Y111" s="151"/>
      <c r="Z111" s="151"/>
      <c r="AA111" s="151"/>
      <c r="AB111" s="151"/>
      <c r="AC111" s="151"/>
      <c r="AD111" s="151"/>
      <c r="AE111" s="151"/>
      <c r="AF111" s="151"/>
    </row>
    <row r="112" hidden="1" spans="1:32">
      <c r="A112" s="151"/>
      <c r="B112" s="151"/>
      <c r="C112" s="151"/>
      <c r="D112" s="151"/>
      <c r="E112" s="151"/>
      <c r="F112" s="151"/>
      <c r="G112" s="151"/>
      <c r="H112" s="151"/>
      <c r="I112" s="151"/>
      <c r="J112" s="151"/>
      <c r="K112" s="151"/>
      <c r="L112" s="151"/>
      <c r="M112" s="151"/>
      <c r="N112" s="151"/>
      <c r="O112" s="151"/>
      <c r="P112" s="151"/>
      <c r="Q112" s="151"/>
      <c r="R112" s="151"/>
      <c r="S112" s="151"/>
      <c r="T112" s="171"/>
      <c r="U112" s="151"/>
      <c r="V112" s="171"/>
      <c r="W112" s="173"/>
      <c r="X112" s="173"/>
      <c r="Y112" s="151"/>
      <c r="Z112" s="151"/>
      <c r="AA112" s="151"/>
      <c r="AB112" s="151"/>
      <c r="AC112" s="151"/>
      <c r="AD112" s="151"/>
      <c r="AE112" s="151"/>
      <c r="AF112" s="151"/>
    </row>
    <row r="113" hidden="1" spans="1:32">
      <c r="A113" s="151"/>
      <c r="B113" s="151"/>
      <c r="C113" s="151"/>
      <c r="D113" s="151"/>
      <c r="E113" s="151"/>
      <c r="F113" s="151"/>
      <c r="G113" s="181"/>
      <c r="H113" s="151" t="s">
        <v>1068</v>
      </c>
      <c r="I113" s="151"/>
      <c r="J113" s="151"/>
      <c r="K113" s="151"/>
      <c r="L113" s="151"/>
      <c r="M113" s="151"/>
      <c r="N113" s="151" t="s">
        <v>1069</v>
      </c>
      <c r="O113" s="151"/>
      <c r="P113" s="151"/>
      <c r="Q113" s="151"/>
      <c r="R113" s="151"/>
      <c r="S113" s="151"/>
      <c r="T113" s="171"/>
      <c r="U113" s="151"/>
      <c r="V113" s="171"/>
      <c r="W113" s="173"/>
      <c r="X113" s="173"/>
      <c r="Y113" s="151"/>
      <c r="Z113" s="151"/>
      <c r="AA113" s="151"/>
      <c r="AB113" s="151"/>
      <c r="AC113" s="151"/>
      <c r="AD113" s="151"/>
      <c r="AE113" s="151"/>
      <c r="AF113" s="151"/>
    </row>
    <row r="114" hidden="1" spans="1:32">
      <c r="A114" s="151"/>
      <c r="B114" s="151"/>
      <c r="C114" s="151"/>
      <c r="D114" s="151"/>
      <c r="E114" s="151"/>
      <c r="F114" s="151"/>
      <c r="G114" s="170"/>
      <c r="H114" s="151" t="s">
        <v>1070</v>
      </c>
      <c r="I114" s="151"/>
      <c r="J114" s="151"/>
      <c r="K114" s="151"/>
      <c r="L114" s="151"/>
      <c r="M114" s="151"/>
      <c r="N114" s="151" t="s">
        <v>1071</v>
      </c>
      <c r="O114" s="151"/>
      <c r="P114" s="151"/>
      <c r="Q114" s="151"/>
      <c r="R114" s="151"/>
      <c r="S114" s="151"/>
      <c r="T114" s="171"/>
      <c r="U114" s="151"/>
      <c r="V114" s="171"/>
      <c r="W114" s="173"/>
      <c r="X114" s="173"/>
      <c r="Y114" s="151"/>
      <c r="Z114" s="151"/>
      <c r="AA114" s="151"/>
      <c r="AB114" s="151"/>
      <c r="AC114" s="151"/>
      <c r="AD114" s="151"/>
      <c r="AE114" s="151"/>
      <c r="AF114" s="151"/>
    </row>
    <row r="115" hidden="1" spans="1:32">
      <c r="A115" s="151"/>
      <c r="B115" s="151"/>
      <c r="C115" s="151"/>
      <c r="D115" s="151"/>
      <c r="E115" s="151"/>
      <c r="F115" s="151"/>
      <c r="G115" s="184"/>
      <c r="H115" s="151" t="s">
        <v>1072</v>
      </c>
      <c r="I115" s="151"/>
      <c r="J115" s="151"/>
      <c r="K115" s="151"/>
      <c r="L115" s="151"/>
      <c r="M115" s="151"/>
      <c r="N115" s="151" t="s">
        <v>1073</v>
      </c>
      <c r="O115" s="151"/>
      <c r="P115" s="151"/>
      <c r="Q115" s="151"/>
      <c r="R115" s="151"/>
      <c r="S115" s="151"/>
      <c r="T115" s="171"/>
      <c r="U115" s="151"/>
      <c r="V115" s="171"/>
      <c r="W115" s="173"/>
      <c r="X115" s="173"/>
      <c r="Y115" s="151"/>
      <c r="Z115" s="151"/>
      <c r="AA115" s="151"/>
      <c r="AB115" s="151"/>
      <c r="AC115" s="151"/>
      <c r="AD115" s="151"/>
      <c r="AE115" s="151"/>
      <c r="AF115" s="151"/>
    </row>
    <row r="116" spans="1:32">
      <c r="A116" s="151"/>
      <c r="B116" s="151"/>
      <c r="C116" s="151"/>
      <c r="D116" s="151"/>
      <c r="E116" s="151"/>
      <c r="F116" s="151"/>
      <c r="G116" s="151"/>
      <c r="H116" s="151"/>
      <c r="I116" s="151"/>
      <c r="J116" s="151"/>
      <c r="K116" s="151"/>
      <c r="L116" s="151"/>
      <c r="M116" s="151"/>
      <c r="N116" s="151" t="s">
        <v>1074</v>
      </c>
      <c r="O116" s="151"/>
      <c r="P116" s="151"/>
      <c r="Q116" s="151"/>
      <c r="R116" s="151"/>
      <c r="S116" s="151"/>
      <c r="T116" s="171"/>
      <c r="U116" s="151"/>
      <c r="V116" s="171"/>
      <c r="W116" s="173"/>
      <c r="X116" s="173"/>
      <c r="Y116" s="151"/>
      <c r="Z116" s="151"/>
      <c r="AA116" s="151"/>
      <c r="AB116" s="151"/>
      <c r="AC116" s="151"/>
      <c r="AD116" s="151"/>
      <c r="AE116" s="151"/>
      <c r="AF116" s="151"/>
    </row>
    <row r="117" spans="1:32">
      <c r="A117" s="151"/>
      <c r="B117" s="151"/>
      <c r="C117" s="151"/>
      <c r="D117" s="151"/>
      <c r="E117" s="151"/>
      <c r="F117" s="151"/>
      <c r="G117" s="151"/>
      <c r="H117" s="151"/>
      <c r="I117" s="151"/>
      <c r="J117" s="151"/>
      <c r="K117" s="151"/>
      <c r="L117" s="151"/>
      <c r="M117" s="151"/>
      <c r="N117" s="151" t="s">
        <v>504</v>
      </c>
      <c r="O117" s="151"/>
      <c r="P117" s="151"/>
      <c r="Q117" s="151"/>
      <c r="R117" s="151"/>
      <c r="S117" s="151"/>
      <c r="T117" s="171"/>
      <c r="U117" s="151"/>
      <c r="V117" s="171"/>
      <c r="W117" s="173"/>
      <c r="X117" s="173"/>
      <c r="Y117" s="151"/>
      <c r="Z117" s="151"/>
      <c r="AA117" s="151"/>
      <c r="AB117" s="151"/>
      <c r="AC117" s="151"/>
      <c r="AD117" s="151"/>
      <c r="AE117" s="151"/>
      <c r="AF117" s="151"/>
    </row>
    <row r="118" spans="1:32">
      <c r="A118" s="151"/>
      <c r="B118" s="151"/>
      <c r="C118" s="151"/>
      <c r="D118" s="151"/>
      <c r="E118" s="151"/>
      <c r="F118" s="151"/>
      <c r="G118" s="151"/>
      <c r="H118" s="151"/>
      <c r="I118" s="151"/>
      <c r="J118" s="151"/>
      <c r="K118" s="151"/>
      <c r="L118" s="151"/>
      <c r="M118" s="151"/>
      <c r="N118" s="151"/>
      <c r="O118" s="151"/>
      <c r="P118" s="151"/>
      <c r="Q118" s="151"/>
      <c r="R118" s="151"/>
      <c r="S118" s="151"/>
      <c r="T118" s="171"/>
      <c r="U118" s="151"/>
      <c r="V118" s="171"/>
      <c r="W118" s="173"/>
      <c r="X118" s="173"/>
      <c r="Y118" s="151"/>
      <c r="Z118" s="151"/>
      <c r="AA118" s="151"/>
      <c r="AB118" s="151"/>
      <c r="AC118" s="151"/>
      <c r="AD118" s="151"/>
      <c r="AE118" s="151"/>
      <c r="AF118" s="151"/>
    </row>
    <row r="119" spans="1:32">
      <c r="A119" s="151"/>
      <c r="B119" s="151"/>
      <c r="C119" s="151"/>
      <c r="D119" s="151"/>
      <c r="E119" s="151"/>
      <c r="F119" s="151"/>
      <c r="G119" s="151"/>
      <c r="H119" s="151"/>
      <c r="I119" s="151"/>
      <c r="J119" s="151"/>
      <c r="K119" s="151"/>
      <c r="L119" s="151"/>
      <c r="M119" s="151"/>
      <c r="N119" s="151"/>
      <c r="O119" s="151"/>
      <c r="P119" s="151"/>
      <c r="Q119" s="151"/>
      <c r="R119" s="151"/>
      <c r="S119" s="151"/>
      <c r="T119" s="171"/>
      <c r="U119" s="151"/>
      <c r="V119" s="171"/>
      <c r="W119" s="173"/>
      <c r="X119" s="173"/>
      <c r="Y119" s="151"/>
      <c r="Z119" s="151"/>
      <c r="AA119" s="151"/>
      <c r="AB119" s="151"/>
      <c r="AC119" s="151"/>
      <c r="AD119" s="151"/>
      <c r="AE119" s="151"/>
      <c r="AF119" s="151"/>
    </row>
    <row r="120" spans="1:32">
      <c r="A120" s="151"/>
      <c r="B120" s="151"/>
      <c r="C120" s="151"/>
      <c r="D120" s="151"/>
      <c r="E120" s="151"/>
      <c r="F120" s="151"/>
      <c r="G120" s="151"/>
      <c r="H120" s="151"/>
      <c r="I120" s="151"/>
      <c r="J120" s="151"/>
      <c r="K120" s="151"/>
      <c r="L120" s="151"/>
      <c r="M120" s="151"/>
      <c r="N120" s="151"/>
      <c r="O120" s="151"/>
      <c r="P120" s="151"/>
      <c r="Q120" s="151"/>
      <c r="R120" s="151"/>
      <c r="S120" s="151"/>
      <c r="T120" s="171"/>
      <c r="U120" s="151"/>
      <c r="V120" s="171"/>
      <c r="W120" s="173"/>
      <c r="X120" s="173"/>
      <c r="Y120" s="151"/>
      <c r="Z120" s="151"/>
      <c r="AA120" s="151"/>
      <c r="AB120" s="151"/>
      <c r="AC120" s="151"/>
      <c r="AD120" s="151"/>
      <c r="AE120" s="151"/>
      <c r="AF120" s="151"/>
    </row>
    <row r="121" spans="1:32">
      <c r="A121" s="151"/>
      <c r="B121" s="151"/>
      <c r="C121" s="151"/>
      <c r="D121" s="151"/>
      <c r="E121" s="151"/>
      <c r="F121" s="151"/>
      <c r="G121" s="151"/>
      <c r="H121" s="151"/>
      <c r="I121" s="151"/>
      <c r="J121" s="151"/>
      <c r="K121" s="151"/>
      <c r="L121" s="151"/>
      <c r="M121" s="151"/>
      <c r="N121" s="151"/>
      <c r="O121" s="151"/>
      <c r="P121" s="151"/>
      <c r="Q121" s="151"/>
      <c r="R121" s="151"/>
      <c r="S121" s="151"/>
      <c r="T121" s="171"/>
      <c r="U121" s="151"/>
      <c r="V121" s="171"/>
      <c r="W121" s="173"/>
      <c r="X121" s="173"/>
      <c r="Y121" s="151"/>
      <c r="Z121" s="151"/>
      <c r="AA121" s="151"/>
      <c r="AB121" s="151"/>
      <c r="AC121" s="151"/>
      <c r="AD121" s="151"/>
      <c r="AE121" s="151"/>
      <c r="AF121" s="151"/>
    </row>
    <row r="122" spans="1:32">
      <c r="A122" s="151"/>
      <c r="B122" s="151"/>
      <c r="C122" s="151"/>
      <c r="D122" s="151"/>
      <c r="E122" s="151"/>
      <c r="F122" s="151"/>
      <c r="G122" s="151"/>
      <c r="H122" s="151"/>
      <c r="I122" s="151"/>
      <c r="J122" s="151"/>
      <c r="K122" s="151"/>
      <c r="L122" s="151"/>
      <c r="M122" s="151"/>
      <c r="N122" s="151"/>
      <c r="O122" s="151"/>
      <c r="P122" s="151"/>
      <c r="Q122" s="151"/>
      <c r="R122" s="151"/>
      <c r="S122" s="151"/>
      <c r="T122" s="171"/>
      <c r="U122" s="151"/>
      <c r="V122" s="171"/>
      <c r="W122" s="173"/>
      <c r="X122" s="173"/>
      <c r="Y122" s="151"/>
      <c r="Z122" s="151"/>
      <c r="AA122" s="151"/>
      <c r="AB122" s="151"/>
      <c r="AC122" s="151"/>
      <c r="AD122" s="151"/>
      <c r="AE122" s="151"/>
      <c r="AF122" s="151"/>
    </row>
    <row r="123" spans="1:32">
      <c r="A123" s="151"/>
      <c r="B123" s="151"/>
      <c r="C123" s="151"/>
      <c r="D123" s="151"/>
      <c r="E123" s="151"/>
      <c r="F123" s="151"/>
      <c r="G123" s="151"/>
      <c r="H123" s="151"/>
      <c r="I123" s="151"/>
      <c r="J123" s="151"/>
      <c r="K123" s="151"/>
      <c r="L123" s="151"/>
      <c r="M123" s="151"/>
      <c r="N123" s="151"/>
      <c r="O123" s="151"/>
      <c r="P123" s="151"/>
      <c r="Q123" s="151"/>
      <c r="R123" s="151"/>
      <c r="S123" s="151"/>
      <c r="T123" s="171"/>
      <c r="U123" s="151"/>
      <c r="V123" s="171"/>
      <c r="W123" s="173"/>
      <c r="X123" s="173"/>
      <c r="Y123" s="151"/>
      <c r="Z123" s="151"/>
      <c r="AA123" s="151"/>
      <c r="AB123" s="151"/>
      <c r="AC123" s="151"/>
      <c r="AD123" s="151"/>
      <c r="AE123" s="151"/>
      <c r="AF123" s="151"/>
    </row>
    <row r="124" spans="1:32">
      <c r="A124" s="151"/>
      <c r="B124" s="151"/>
      <c r="C124" s="151"/>
      <c r="D124" s="151"/>
      <c r="E124" s="151"/>
      <c r="F124" s="151"/>
      <c r="G124" s="151"/>
      <c r="H124" s="151"/>
      <c r="I124" s="151"/>
      <c r="J124" s="151"/>
      <c r="K124" s="151"/>
      <c r="L124" s="151"/>
      <c r="M124" s="151"/>
      <c r="N124" s="151"/>
      <c r="O124" s="151"/>
      <c r="P124" s="151"/>
      <c r="Q124" s="151"/>
      <c r="R124" s="151"/>
      <c r="S124" s="151"/>
      <c r="T124" s="171"/>
      <c r="U124" s="151"/>
      <c r="V124" s="171"/>
      <c r="W124" s="173"/>
      <c r="X124" s="173"/>
      <c r="Y124" s="151"/>
      <c r="Z124" s="151"/>
      <c r="AA124" s="151"/>
      <c r="AB124" s="151"/>
      <c r="AC124" s="151"/>
      <c r="AD124" s="151"/>
      <c r="AE124" s="151"/>
      <c r="AF124" s="151"/>
    </row>
    <row r="125" spans="1:32">
      <c r="A125" s="151"/>
      <c r="B125" s="151"/>
      <c r="C125" s="151"/>
      <c r="D125" s="151"/>
      <c r="E125" s="151"/>
      <c r="F125" s="151"/>
      <c r="G125" s="151"/>
      <c r="H125" s="151"/>
      <c r="I125" s="151"/>
      <c r="J125" s="151"/>
      <c r="K125" s="151"/>
      <c r="L125" s="151"/>
      <c r="M125" s="151"/>
      <c r="N125" s="151"/>
      <c r="O125" s="151"/>
      <c r="P125" s="151"/>
      <c r="Q125" s="151"/>
      <c r="R125" s="151"/>
      <c r="S125" s="151"/>
      <c r="T125" s="171"/>
      <c r="U125" s="151"/>
      <c r="V125" s="171"/>
      <c r="W125" s="173"/>
      <c r="X125" s="173"/>
      <c r="Y125" s="151"/>
      <c r="Z125" s="151"/>
      <c r="AA125" s="151"/>
      <c r="AB125" s="151"/>
      <c r="AC125" s="151"/>
      <c r="AD125" s="151"/>
      <c r="AE125" s="151"/>
      <c r="AF125" s="151"/>
    </row>
    <row r="126" spans="1:32">
      <c r="A126" s="151"/>
      <c r="B126" s="151"/>
      <c r="C126" s="151"/>
      <c r="D126" s="151"/>
      <c r="E126" s="151"/>
      <c r="F126" s="151"/>
      <c r="G126" s="151"/>
      <c r="H126" s="151"/>
      <c r="I126" s="151"/>
      <c r="J126" s="151"/>
      <c r="K126" s="151"/>
      <c r="L126" s="151"/>
      <c r="M126" s="151"/>
      <c r="N126" s="151"/>
      <c r="O126" s="151"/>
      <c r="P126" s="151"/>
      <c r="Q126" s="151"/>
      <c r="R126" s="151"/>
      <c r="S126" s="151"/>
      <c r="T126" s="171"/>
      <c r="U126" s="151"/>
      <c r="V126" s="171"/>
      <c r="W126" s="173"/>
      <c r="X126" s="173"/>
      <c r="Y126" s="151"/>
      <c r="Z126" s="151"/>
      <c r="AA126" s="151"/>
      <c r="AB126" s="151"/>
      <c r="AC126" s="151"/>
      <c r="AD126" s="151"/>
      <c r="AE126" s="151"/>
      <c r="AF126" s="151"/>
    </row>
    <row r="127" spans="1:32">
      <c r="A127" s="151"/>
      <c r="B127" s="151"/>
      <c r="C127" s="151"/>
      <c r="D127" s="151"/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  <c r="R127" s="151"/>
      <c r="S127" s="151"/>
      <c r="T127" s="171"/>
      <c r="U127" s="151"/>
      <c r="V127" s="171"/>
      <c r="W127" s="173"/>
      <c r="X127" s="173"/>
      <c r="Y127" s="151"/>
      <c r="Z127" s="151"/>
      <c r="AA127" s="151"/>
      <c r="AB127" s="151"/>
      <c r="AC127" s="151"/>
      <c r="AD127" s="151"/>
      <c r="AE127" s="151"/>
      <c r="AF127" s="151"/>
    </row>
    <row r="128" spans="1:32">
      <c r="A128" s="151"/>
      <c r="B128" s="151"/>
      <c r="C128" s="151"/>
      <c r="D128" s="151"/>
      <c r="E128" s="151"/>
      <c r="F128" s="151"/>
      <c r="G128" s="151"/>
      <c r="H128" s="151"/>
      <c r="I128" s="151"/>
      <c r="J128" s="151"/>
      <c r="K128" s="151"/>
      <c r="L128" s="151"/>
      <c r="M128" s="151"/>
      <c r="N128" s="151"/>
      <c r="O128" s="151"/>
      <c r="P128" s="151"/>
      <c r="Q128" s="151"/>
      <c r="R128" s="151"/>
      <c r="S128" s="151"/>
      <c r="T128" s="171"/>
      <c r="U128" s="151"/>
      <c r="V128" s="171"/>
      <c r="W128" s="173"/>
      <c r="X128" s="173"/>
      <c r="Y128" s="151"/>
      <c r="Z128" s="151"/>
      <c r="AA128" s="151"/>
      <c r="AB128" s="151"/>
      <c r="AC128" s="151"/>
      <c r="AD128" s="151"/>
      <c r="AE128" s="151"/>
      <c r="AF128" s="151"/>
    </row>
    <row r="129" spans="1:32">
      <c r="A129" s="151"/>
      <c r="B129" s="151"/>
      <c r="C129" s="151"/>
      <c r="D129" s="151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  <c r="R129" s="151"/>
      <c r="S129" s="151"/>
      <c r="T129" s="171"/>
      <c r="U129" s="151"/>
      <c r="V129" s="171"/>
      <c r="W129" s="173"/>
      <c r="X129" s="173"/>
      <c r="Y129" s="151"/>
      <c r="Z129" s="151"/>
      <c r="AA129" s="151"/>
      <c r="AB129" s="151"/>
      <c r="AC129" s="151"/>
      <c r="AD129" s="151"/>
      <c r="AE129" s="151"/>
      <c r="AF129" s="151"/>
    </row>
    <row r="130" spans="1:32">
      <c r="A130" s="151"/>
      <c r="B130" s="151"/>
      <c r="C130" s="151"/>
      <c r="D130" s="151"/>
      <c r="E130" s="151"/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151"/>
      <c r="Q130" s="151"/>
      <c r="R130" s="151"/>
      <c r="S130" s="151"/>
      <c r="T130" s="171"/>
      <c r="U130" s="151"/>
      <c r="V130" s="171"/>
      <c r="W130" s="173"/>
      <c r="X130" s="173"/>
      <c r="Y130" s="151"/>
      <c r="Z130" s="151"/>
      <c r="AA130" s="151"/>
      <c r="AB130" s="151"/>
      <c r="AC130" s="151"/>
      <c r="AD130" s="151"/>
      <c r="AE130" s="151"/>
      <c r="AF130" s="151"/>
    </row>
    <row r="131" spans="1:32">
      <c r="A131" s="151"/>
      <c r="B131" s="151"/>
      <c r="C131" s="151"/>
      <c r="D131" s="151"/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151"/>
      <c r="Q131" s="151"/>
      <c r="R131" s="151"/>
      <c r="S131" s="151"/>
      <c r="T131" s="171"/>
      <c r="U131" s="151"/>
      <c r="V131" s="171"/>
      <c r="W131" s="173"/>
      <c r="X131" s="173"/>
      <c r="Y131" s="151"/>
      <c r="Z131" s="151"/>
      <c r="AA131" s="151"/>
      <c r="AB131" s="151"/>
      <c r="AC131" s="151"/>
      <c r="AD131" s="151"/>
      <c r="AE131" s="151"/>
      <c r="AF131" s="151"/>
    </row>
    <row r="132" spans="1:32">
      <c r="A132" s="151"/>
      <c r="B132" s="151"/>
      <c r="C132" s="151"/>
      <c r="D132" s="151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  <c r="Q132" s="151"/>
      <c r="R132" s="151"/>
      <c r="S132" s="151"/>
      <c r="T132" s="171"/>
      <c r="U132" s="151"/>
      <c r="V132" s="171"/>
      <c r="W132" s="173"/>
      <c r="X132" s="173"/>
      <c r="Y132" s="151"/>
      <c r="Z132" s="151"/>
      <c r="AA132" s="151"/>
      <c r="AB132" s="151"/>
      <c r="AC132" s="151"/>
      <c r="AD132" s="151"/>
      <c r="AE132" s="151"/>
      <c r="AF132" s="151"/>
    </row>
    <row r="133" spans="1:32">
      <c r="A133" s="151"/>
      <c r="B133" s="151"/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  <c r="R133" s="151"/>
      <c r="S133" s="151"/>
      <c r="T133" s="171"/>
      <c r="U133" s="151"/>
      <c r="V133" s="171"/>
      <c r="W133" s="173"/>
      <c r="X133" s="173"/>
      <c r="Y133" s="151"/>
      <c r="Z133" s="151"/>
      <c r="AA133" s="151"/>
      <c r="AB133" s="151"/>
      <c r="AC133" s="151"/>
      <c r="AD133" s="151"/>
      <c r="AE133" s="151"/>
      <c r="AF133" s="151"/>
    </row>
    <row r="134" spans="1:32">
      <c r="A134" s="151"/>
      <c r="B134" s="151"/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  <c r="R134" s="151"/>
      <c r="S134" s="151"/>
      <c r="T134" s="171"/>
      <c r="U134" s="151"/>
      <c r="V134" s="171"/>
      <c r="W134" s="173"/>
      <c r="X134" s="173"/>
      <c r="Y134" s="151"/>
      <c r="Z134" s="151"/>
      <c r="AA134" s="151"/>
      <c r="AB134" s="151"/>
      <c r="AC134" s="151"/>
      <c r="AD134" s="151"/>
      <c r="AE134" s="151"/>
      <c r="AF134" s="151"/>
    </row>
    <row r="135" spans="1:32">
      <c r="A135" s="151"/>
      <c r="B135" s="151"/>
      <c r="C135" s="151"/>
      <c r="D135" s="151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  <c r="R135" s="151"/>
      <c r="S135" s="151"/>
      <c r="T135" s="171"/>
      <c r="U135" s="151"/>
      <c r="V135" s="171"/>
      <c r="W135" s="173"/>
      <c r="X135" s="173"/>
      <c r="Y135" s="151"/>
      <c r="Z135" s="151"/>
      <c r="AA135" s="151"/>
      <c r="AB135" s="151"/>
      <c r="AC135" s="151"/>
      <c r="AD135" s="151"/>
      <c r="AE135" s="151"/>
      <c r="AF135" s="151"/>
    </row>
    <row r="136" spans="1:32">
      <c r="A136" s="151"/>
      <c r="B136" s="151"/>
      <c r="C136" s="151"/>
      <c r="D136" s="151"/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  <c r="R136" s="151"/>
      <c r="S136" s="151"/>
      <c r="T136" s="171"/>
      <c r="U136" s="151"/>
      <c r="V136" s="171"/>
      <c r="W136" s="173"/>
      <c r="X136" s="173"/>
      <c r="Y136" s="151"/>
      <c r="Z136" s="151"/>
      <c r="AA136" s="151"/>
      <c r="AB136" s="151"/>
      <c r="AC136" s="151"/>
      <c r="AD136" s="151"/>
      <c r="AE136" s="151"/>
      <c r="AF136" s="151"/>
    </row>
    <row r="137" spans="1:32">
      <c r="A137" s="151"/>
      <c r="B137" s="151"/>
      <c r="C137" s="151"/>
      <c r="D137" s="151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  <c r="R137" s="151"/>
      <c r="S137" s="151"/>
      <c r="T137" s="171"/>
      <c r="U137" s="151"/>
      <c r="V137" s="171"/>
      <c r="W137" s="173"/>
      <c r="X137" s="173"/>
      <c r="Y137" s="151"/>
      <c r="Z137" s="151"/>
      <c r="AA137" s="151"/>
      <c r="AB137" s="151"/>
      <c r="AC137" s="151"/>
      <c r="AD137" s="151"/>
      <c r="AE137" s="151"/>
      <c r="AF137" s="151"/>
    </row>
    <row r="138" spans="1:32">
      <c r="A138" s="151"/>
      <c r="B138" s="151"/>
      <c r="C138" s="151"/>
      <c r="D138" s="151"/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151"/>
      <c r="P138" s="151"/>
      <c r="Q138" s="151"/>
      <c r="R138" s="151"/>
      <c r="S138" s="151"/>
      <c r="T138" s="171"/>
      <c r="U138" s="151"/>
      <c r="V138" s="171"/>
      <c r="W138" s="173"/>
      <c r="X138" s="173"/>
      <c r="Y138" s="151"/>
      <c r="Z138" s="151"/>
      <c r="AA138" s="151"/>
      <c r="AB138" s="151"/>
      <c r="AC138" s="151"/>
      <c r="AD138" s="151"/>
      <c r="AE138" s="151"/>
      <c r="AF138" s="151"/>
    </row>
    <row r="139" spans="1:32">
      <c r="A139" s="151"/>
      <c r="B139" s="151"/>
      <c r="C139" s="151"/>
      <c r="D139" s="151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  <c r="R139" s="151"/>
      <c r="S139" s="151"/>
      <c r="T139" s="171"/>
      <c r="U139" s="151"/>
      <c r="V139" s="171"/>
      <c r="W139" s="173"/>
      <c r="X139" s="173"/>
      <c r="Y139" s="151"/>
      <c r="Z139" s="151"/>
      <c r="AA139" s="151"/>
      <c r="AB139" s="151"/>
      <c r="AC139" s="151"/>
      <c r="AD139" s="151"/>
      <c r="AE139" s="151"/>
      <c r="AF139" s="151"/>
    </row>
    <row r="140" spans="1:32">
      <c r="A140" s="151"/>
      <c r="B140" s="151"/>
      <c r="C140" s="151"/>
      <c r="D140" s="151"/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  <c r="R140" s="151"/>
      <c r="S140" s="151"/>
      <c r="T140" s="171"/>
      <c r="U140" s="151"/>
      <c r="V140" s="171"/>
      <c r="W140" s="173"/>
      <c r="X140" s="173"/>
      <c r="Y140" s="151"/>
      <c r="Z140" s="151"/>
      <c r="AA140" s="151"/>
      <c r="AB140" s="151"/>
      <c r="AC140" s="151"/>
      <c r="AD140" s="151"/>
      <c r="AE140" s="151"/>
      <c r="AF140" s="151"/>
    </row>
    <row r="141" spans="1:32">
      <c r="A141" s="151"/>
      <c r="B141" s="151"/>
      <c r="C141" s="151"/>
      <c r="D141" s="151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  <c r="R141" s="151"/>
      <c r="S141" s="151"/>
      <c r="T141" s="171"/>
      <c r="U141" s="151"/>
      <c r="V141" s="171"/>
      <c r="W141" s="173"/>
      <c r="X141" s="173"/>
      <c r="Y141" s="151"/>
      <c r="Z141" s="151"/>
      <c r="AA141" s="151"/>
      <c r="AB141" s="151"/>
      <c r="AC141" s="151"/>
      <c r="AD141" s="151"/>
      <c r="AE141" s="151"/>
      <c r="AF141" s="151"/>
    </row>
    <row r="142" spans="1:32">
      <c r="A142" s="151"/>
      <c r="B142" s="151"/>
      <c r="C142" s="151"/>
      <c r="D142" s="151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  <c r="R142" s="151"/>
      <c r="S142" s="151"/>
      <c r="T142" s="171"/>
      <c r="U142" s="151"/>
      <c r="V142" s="171"/>
      <c r="W142" s="173"/>
      <c r="X142" s="173"/>
      <c r="Y142" s="151"/>
      <c r="Z142" s="151"/>
      <c r="AA142" s="151"/>
      <c r="AB142" s="151"/>
      <c r="AC142" s="151"/>
      <c r="AD142" s="151"/>
      <c r="AE142" s="151"/>
      <c r="AF142" s="151"/>
    </row>
    <row r="143" spans="1:32">
      <c r="A143" s="151"/>
      <c r="B143" s="151"/>
      <c r="C143" s="151"/>
      <c r="D143" s="151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  <c r="R143" s="151"/>
      <c r="S143" s="151"/>
      <c r="T143" s="171"/>
      <c r="U143" s="151"/>
      <c r="V143" s="171"/>
      <c r="W143" s="173"/>
      <c r="X143" s="173"/>
      <c r="Y143" s="151"/>
      <c r="Z143" s="151"/>
      <c r="AA143" s="151"/>
      <c r="AB143" s="151"/>
      <c r="AC143" s="151"/>
      <c r="AD143" s="151"/>
      <c r="AE143" s="151"/>
      <c r="AF143" s="151"/>
    </row>
    <row r="144" spans="1:32">
      <c r="A144" s="151"/>
      <c r="B144" s="151"/>
      <c r="C144" s="151"/>
      <c r="D144" s="151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  <c r="R144" s="151"/>
      <c r="S144" s="151"/>
      <c r="T144" s="171"/>
      <c r="U144" s="151"/>
      <c r="V144" s="171"/>
      <c r="W144" s="173"/>
      <c r="X144" s="173"/>
      <c r="Y144" s="151"/>
      <c r="Z144" s="151"/>
      <c r="AA144" s="151"/>
      <c r="AB144" s="151"/>
      <c r="AC144" s="151"/>
      <c r="AD144" s="151"/>
      <c r="AE144" s="151"/>
      <c r="AF144" s="151"/>
    </row>
    <row r="145" spans="1:32">
      <c r="A145" s="151"/>
      <c r="B145" s="151"/>
      <c r="C145" s="151"/>
      <c r="D145" s="151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151"/>
      <c r="Q145" s="151"/>
      <c r="R145" s="151"/>
      <c r="S145" s="151"/>
      <c r="T145" s="171"/>
      <c r="U145" s="151"/>
      <c r="V145" s="171"/>
      <c r="W145" s="173"/>
      <c r="X145" s="173"/>
      <c r="Y145" s="151"/>
      <c r="Z145" s="151"/>
      <c r="AA145" s="151"/>
      <c r="AB145" s="151"/>
      <c r="AC145" s="151"/>
      <c r="AD145" s="151"/>
      <c r="AE145" s="151"/>
      <c r="AF145" s="151"/>
    </row>
    <row r="146" spans="1:32">
      <c r="A146" s="151"/>
      <c r="B146" s="151"/>
      <c r="C146" s="151"/>
      <c r="D146" s="151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P146" s="151"/>
      <c r="Q146" s="151"/>
      <c r="R146" s="151"/>
      <c r="S146" s="151"/>
      <c r="T146" s="171"/>
      <c r="U146" s="151"/>
      <c r="V146" s="171"/>
      <c r="W146" s="173"/>
      <c r="X146" s="173"/>
      <c r="Y146" s="151"/>
      <c r="Z146" s="151"/>
      <c r="AA146" s="151"/>
      <c r="AB146" s="151"/>
      <c r="AC146" s="151"/>
      <c r="AD146" s="151"/>
      <c r="AE146" s="151"/>
      <c r="AF146" s="151"/>
    </row>
    <row r="147" spans="1:32">
      <c r="A147" s="151"/>
      <c r="B147" s="151"/>
      <c r="C147" s="151"/>
      <c r="D147" s="151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151"/>
      <c r="Q147" s="151"/>
      <c r="R147" s="151"/>
      <c r="S147" s="151"/>
      <c r="T147" s="171"/>
      <c r="U147" s="151"/>
      <c r="V147" s="171"/>
      <c r="W147" s="173"/>
      <c r="X147" s="173"/>
      <c r="Y147" s="151"/>
      <c r="Z147" s="151"/>
      <c r="AA147" s="151"/>
      <c r="AB147" s="151"/>
      <c r="AC147" s="151"/>
      <c r="AD147" s="151"/>
      <c r="AE147" s="151"/>
      <c r="AF147" s="151"/>
    </row>
    <row r="148" spans="1:32">
      <c r="A148" s="151"/>
      <c r="B148" s="151"/>
      <c r="C148" s="151"/>
      <c r="D148" s="151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  <c r="R148" s="151"/>
      <c r="S148" s="151"/>
      <c r="T148" s="171"/>
      <c r="U148" s="151"/>
      <c r="V148" s="171"/>
      <c r="W148" s="173"/>
      <c r="X148" s="173"/>
      <c r="Y148" s="151"/>
      <c r="Z148" s="151"/>
      <c r="AA148" s="151"/>
      <c r="AB148" s="151"/>
      <c r="AC148" s="151"/>
      <c r="AD148" s="151"/>
      <c r="AE148" s="151"/>
      <c r="AF148" s="151"/>
    </row>
    <row r="149" spans="1:32">
      <c r="A149" s="151"/>
      <c r="B149" s="151"/>
      <c r="C149" s="151"/>
      <c r="D149" s="151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P149" s="151"/>
      <c r="Q149" s="151"/>
      <c r="R149" s="151"/>
      <c r="S149" s="151"/>
      <c r="T149" s="171"/>
      <c r="U149" s="151"/>
      <c r="V149" s="171"/>
      <c r="W149" s="173"/>
      <c r="X149" s="173"/>
      <c r="Y149" s="151"/>
      <c r="Z149" s="151"/>
      <c r="AA149" s="151"/>
      <c r="AB149" s="151"/>
      <c r="AC149" s="151"/>
      <c r="AD149" s="151"/>
      <c r="AE149" s="151"/>
      <c r="AF149" s="151"/>
    </row>
    <row r="150" spans="1:32">
      <c r="A150" s="151"/>
      <c r="B150" s="151"/>
      <c r="C150" s="151"/>
      <c r="D150" s="151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  <c r="R150" s="151"/>
      <c r="S150" s="151"/>
      <c r="T150" s="171"/>
      <c r="U150" s="151"/>
      <c r="V150" s="171"/>
      <c r="W150" s="173"/>
      <c r="X150" s="173"/>
      <c r="Y150" s="151"/>
      <c r="Z150" s="151"/>
      <c r="AA150" s="151"/>
      <c r="AB150" s="151"/>
      <c r="AC150" s="151"/>
      <c r="AD150" s="151"/>
      <c r="AE150" s="151"/>
      <c r="AF150" s="151"/>
    </row>
    <row r="151" spans="1:32">
      <c r="A151" s="151"/>
      <c r="B151" s="151"/>
      <c r="C151" s="151"/>
      <c r="D151" s="151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  <c r="R151" s="151"/>
      <c r="S151" s="151"/>
      <c r="T151" s="171"/>
      <c r="U151" s="151"/>
      <c r="V151" s="171"/>
      <c r="W151" s="173"/>
      <c r="X151" s="173"/>
      <c r="Y151" s="151"/>
      <c r="Z151" s="151"/>
      <c r="AA151" s="151"/>
      <c r="AB151" s="151"/>
      <c r="AC151" s="151"/>
      <c r="AD151" s="151"/>
      <c r="AE151" s="151"/>
      <c r="AF151" s="151"/>
    </row>
    <row r="152" spans="1:32">
      <c r="A152" s="151"/>
      <c r="B152" s="151"/>
      <c r="C152" s="151"/>
      <c r="D152" s="151"/>
      <c r="E152" s="151"/>
      <c r="F152" s="151"/>
      <c r="G152" s="151"/>
      <c r="H152" s="151"/>
      <c r="I152" s="151"/>
      <c r="J152" s="151"/>
      <c r="K152" s="151"/>
      <c r="L152" s="151"/>
      <c r="M152" s="151"/>
      <c r="N152" s="151"/>
      <c r="O152" s="151"/>
      <c r="P152" s="151"/>
      <c r="Q152" s="151"/>
      <c r="R152" s="151"/>
      <c r="S152" s="151"/>
      <c r="T152" s="171"/>
      <c r="U152" s="151"/>
      <c r="V152" s="171"/>
      <c r="W152" s="173"/>
      <c r="X152" s="173"/>
      <c r="Y152" s="151"/>
      <c r="Z152" s="151"/>
      <c r="AA152" s="151"/>
      <c r="AB152" s="151"/>
      <c r="AC152" s="151"/>
      <c r="AD152" s="151"/>
      <c r="AE152" s="151"/>
      <c r="AF152" s="151"/>
    </row>
    <row r="153" spans="1:32">
      <c r="A153" s="151"/>
      <c r="B153" s="151"/>
      <c r="C153" s="151"/>
      <c r="D153" s="151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P153" s="151"/>
      <c r="Q153" s="151"/>
      <c r="R153" s="151"/>
      <c r="S153" s="151"/>
      <c r="T153" s="171"/>
      <c r="U153" s="151"/>
      <c r="V153" s="171"/>
      <c r="W153" s="173"/>
      <c r="X153" s="173"/>
      <c r="Y153" s="151"/>
      <c r="Z153" s="151"/>
      <c r="AA153" s="151"/>
      <c r="AB153" s="151"/>
      <c r="AC153" s="151"/>
      <c r="AD153" s="151"/>
      <c r="AE153" s="151"/>
      <c r="AF153" s="151"/>
    </row>
    <row r="154" spans="1:32">
      <c r="A154" s="151"/>
      <c r="B154" s="151"/>
      <c r="C154" s="151"/>
      <c r="D154" s="151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151"/>
      <c r="Q154" s="151"/>
      <c r="R154" s="151"/>
      <c r="S154" s="151"/>
      <c r="T154" s="171"/>
      <c r="U154" s="151"/>
      <c r="V154" s="171"/>
      <c r="W154" s="173"/>
      <c r="X154" s="173"/>
      <c r="Y154" s="151"/>
      <c r="Z154" s="151"/>
      <c r="AA154" s="151"/>
      <c r="AB154" s="151"/>
      <c r="AC154" s="151"/>
      <c r="AD154" s="151"/>
      <c r="AE154" s="151"/>
      <c r="AF154" s="151"/>
    </row>
    <row r="155" spans="1:32">
      <c r="A155" s="151"/>
      <c r="B155" s="151"/>
      <c r="C155" s="151"/>
      <c r="D155" s="151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1"/>
      <c r="Q155" s="151"/>
      <c r="R155" s="151"/>
      <c r="S155" s="151"/>
      <c r="T155" s="171"/>
      <c r="U155" s="151"/>
      <c r="V155" s="171"/>
      <c r="W155" s="173"/>
      <c r="X155" s="173"/>
      <c r="Y155" s="151"/>
      <c r="Z155" s="151"/>
      <c r="AA155" s="151"/>
      <c r="AB155" s="151"/>
      <c r="AC155" s="151"/>
      <c r="AD155" s="151"/>
      <c r="AE155" s="151"/>
      <c r="AF155" s="151"/>
    </row>
    <row r="156" spans="1:32">
      <c r="A156" s="151"/>
      <c r="B156" s="151"/>
      <c r="C156" s="151"/>
      <c r="D156" s="151"/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  <c r="O156" s="151"/>
      <c r="P156" s="151"/>
      <c r="Q156" s="151"/>
      <c r="R156" s="151"/>
      <c r="S156" s="151"/>
      <c r="T156" s="171"/>
      <c r="U156" s="151"/>
      <c r="V156" s="171"/>
      <c r="W156" s="173"/>
      <c r="X156" s="173"/>
      <c r="Y156" s="151"/>
      <c r="Z156" s="151"/>
      <c r="AA156" s="151"/>
      <c r="AB156" s="151"/>
      <c r="AC156" s="151"/>
      <c r="AD156" s="151"/>
      <c r="AE156" s="151"/>
      <c r="AF156" s="151"/>
    </row>
    <row r="157" spans="1:32">
      <c r="A157" s="151"/>
      <c r="B157" s="151"/>
      <c r="C157" s="151"/>
      <c r="D157" s="151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151"/>
      <c r="Q157" s="151"/>
      <c r="R157" s="151"/>
      <c r="S157" s="151"/>
      <c r="T157" s="171"/>
      <c r="U157" s="151"/>
      <c r="V157" s="171"/>
      <c r="W157" s="173"/>
      <c r="X157" s="173"/>
      <c r="Y157" s="151"/>
      <c r="Z157" s="151"/>
      <c r="AA157" s="151"/>
      <c r="AB157" s="151"/>
      <c r="AC157" s="151"/>
      <c r="AD157" s="151"/>
      <c r="AE157" s="151"/>
      <c r="AF157" s="151"/>
    </row>
    <row r="158" spans="1:32">
      <c r="A158" s="151"/>
      <c r="B158" s="151"/>
      <c r="C158" s="151"/>
      <c r="D158" s="151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  <c r="R158" s="151"/>
      <c r="S158" s="151"/>
      <c r="T158" s="171"/>
      <c r="U158" s="151"/>
      <c r="V158" s="171"/>
      <c r="W158" s="173"/>
      <c r="X158" s="173"/>
      <c r="Y158" s="151"/>
      <c r="Z158" s="151"/>
      <c r="AA158" s="151"/>
      <c r="AB158" s="151"/>
      <c r="AC158" s="151"/>
      <c r="AD158" s="151"/>
      <c r="AE158" s="151"/>
      <c r="AF158" s="151"/>
    </row>
    <row r="159" spans="1:32">
      <c r="A159" s="151"/>
      <c r="B159" s="151"/>
      <c r="C159" s="151"/>
      <c r="D159" s="151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  <c r="R159" s="151"/>
      <c r="S159" s="151"/>
      <c r="T159" s="171"/>
      <c r="U159" s="151"/>
      <c r="V159" s="171"/>
      <c r="W159" s="173"/>
      <c r="X159" s="173"/>
      <c r="Y159" s="151"/>
      <c r="Z159" s="151"/>
      <c r="AA159" s="151"/>
      <c r="AB159" s="151"/>
      <c r="AC159" s="151"/>
      <c r="AD159" s="151"/>
      <c r="AE159" s="151"/>
      <c r="AF159" s="151"/>
    </row>
    <row r="160" spans="1:32">
      <c r="A160" s="151"/>
      <c r="B160" s="151"/>
      <c r="C160" s="151"/>
      <c r="D160" s="151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151"/>
      <c r="Q160" s="151"/>
      <c r="R160" s="151"/>
      <c r="S160" s="151"/>
      <c r="T160" s="171"/>
      <c r="U160" s="151"/>
      <c r="V160" s="171"/>
      <c r="W160" s="173"/>
      <c r="X160" s="173"/>
      <c r="Y160" s="151"/>
      <c r="Z160" s="151"/>
      <c r="AA160" s="151"/>
      <c r="AB160" s="151"/>
      <c r="AC160" s="151"/>
      <c r="AD160" s="151"/>
      <c r="AE160" s="151"/>
      <c r="AF160" s="151"/>
    </row>
    <row r="161" spans="1:32">
      <c r="A161" s="151"/>
      <c r="B161" s="151"/>
      <c r="C161" s="151"/>
      <c r="D161" s="151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  <c r="R161" s="151"/>
      <c r="S161" s="151"/>
      <c r="T161" s="171"/>
      <c r="U161" s="151"/>
      <c r="V161" s="171"/>
      <c r="W161" s="173"/>
      <c r="X161" s="173"/>
      <c r="Y161" s="151"/>
      <c r="Z161" s="151"/>
      <c r="AA161" s="151"/>
      <c r="AB161" s="151"/>
      <c r="AC161" s="151"/>
      <c r="AD161" s="151"/>
      <c r="AE161" s="151"/>
      <c r="AF161" s="151"/>
    </row>
    <row r="162" spans="1:32">
      <c r="A162" s="151"/>
      <c r="B162" s="151"/>
      <c r="C162" s="151"/>
      <c r="D162" s="151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  <c r="Q162" s="151"/>
      <c r="R162" s="151"/>
      <c r="S162" s="151"/>
      <c r="T162" s="171"/>
      <c r="U162" s="151"/>
      <c r="V162" s="171"/>
      <c r="W162" s="173"/>
      <c r="X162" s="173"/>
      <c r="Y162" s="151"/>
      <c r="Z162" s="151"/>
      <c r="AA162" s="151"/>
      <c r="AB162" s="151"/>
      <c r="AC162" s="151"/>
      <c r="AD162" s="151"/>
      <c r="AE162" s="151"/>
      <c r="AF162" s="151"/>
    </row>
    <row r="163" spans="1:32">
      <c r="A163" s="151"/>
      <c r="B163" s="151"/>
      <c r="C163" s="151"/>
      <c r="D163" s="151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  <c r="Q163" s="151"/>
      <c r="R163" s="151"/>
      <c r="S163" s="151"/>
      <c r="T163" s="171"/>
      <c r="U163" s="151"/>
      <c r="V163" s="171"/>
      <c r="W163" s="173"/>
      <c r="X163" s="173"/>
      <c r="Y163" s="151"/>
      <c r="Z163" s="151"/>
      <c r="AA163" s="151"/>
      <c r="AB163" s="151"/>
      <c r="AC163" s="151"/>
      <c r="AD163" s="151"/>
      <c r="AE163" s="151"/>
      <c r="AF163" s="151"/>
    </row>
    <row r="164" spans="1:32">
      <c r="A164" s="151"/>
      <c r="B164" s="151"/>
      <c r="C164" s="151"/>
      <c r="D164" s="151"/>
      <c r="E164" s="151"/>
      <c r="F164" s="151"/>
      <c r="G164" s="181"/>
      <c r="H164" s="151"/>
      <c r="I164" s="151"/>
      <c r="J164" s="151"/>
      <c r="K164" s="151"/>
      <c r="L164" s="151"/>
      <c r="M164" s="151"/>
      <c r="N164" s="151"/>
      <c r="O164" s="151"/>
      <c r="P164" s="151"/>
      <c r="Q164" s="151"/>
      <c r="R164" s="151"/>
      <c r="S164" s="151"/>
      <c r="T164" s="171"/>
      <c r="U164" s="151"/>
      <c r="V164" s="171"/>
      <c r="W164" s="173"/>
      <c r="X164" s="173"/>
      <c r="Y164" s="151"/>
      <c r="Z164" s="151"/>
      <c r="AA164" s="151"/>
      <c r="AB164" s="151"/>
      <c r="AC164" s="151"/>
      <c r="AD164" s="151"/>
      <c r="AE164" s="151"/>
      <c r="AF164" s="151"/>
    </row>
    <row r="165" spans="1:32">
      <c r="A165" s="151"/>
      <c r="B165" s="151"/>
      <c r="C165" s="151"/>
      <c r="D165" s="151"/>
      <c r="E165" s="151"/>
      <c r="F165" s="151"/>
      <c r="G165" s="170"/>
      <c r="H165" s="151"/>
      <c r="I165" s="151"/>
      <c r="J165" s="151"/>
      <c r="K165" s="151"/>
      <c r="L165" s="151"/>
      <c r="M165" s="151"/>
      <c r="N165" s="151"/>
      <c r="O165" s="151"/>
      <c r="P165" s="151"/>
      <c r="Q165" s="151"/>
      <c r="R165" s="151"/>
      <c r="S165" s="151"/>
      <c r="T165" s="171"/>
      <c r="U165" s="151"/>
      <c r="V165" s="171"/>
      <c r="W165" s="173"/>
      <c r="X165" s="173"/>
      <c r="Y165" s="151"/>
      <c r="Z165" s="151"/>
      <c r="AA165" s="151"/>
      <c r="AB165" s="151"/>
      <c r="AC165" s="151"/>
      <c r="AD165" s="151"/>
      <c r="AE165" s="151"/>
      <c r="AF165" s="151"/>
    </row>
    <row r="166" spans="1:32">
      <c r="A166" s="151"/>
      <c r="B166" s="151"/>
      <c r="C166" s="151"/>
      <c r="D166" s="151"/>
      <c r="E166" s="151"/>
      <c r="F166" s="151"/>
      <c r="G166" s="184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  <c r="R166" s="151"/>
      <c r="S166" s="151"/>
      <c r="T166" s="171"/>
      <c r="U166" s="151"/>
      <c r="V166" s="171"/>
      <c r="W166" s="173"/>
      <c r="X166" s="173"/>
      <c r="Y166" s="151"/>
      <c r="Z166" s="151"/>
      <c r="AA166" s="151"/>
      <c r="AB166" s="151"/>
      <c r="AC166" s="151"/>
      <c r="AD166" s="151"/>
      <c r="AE166" s="151"/>
      <c r="AF166" s="151"/>
    </row>
    <row r="167" spans="1:32">
      <c r="A167" s="151"/>
      <c r="B167" s="151"/>
      <c r="C167" s="151"/>
      <c r="D167" s="151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  <c r="R167" s="151"/>
      <c r="S167" s="151"/>
      <c r="T167" s="171"/>
      <c r="U167" s="151"/>
      <c r="V167" s="171"/>
      <c r="W167" s="173"/>
      <c r="X167" s="173"/>
      <c r="Y167" s="151"/>
      <c r="Z167" s="151"/>
      <c r="AA167" s="151"/>
      <c r="AB167" s="151"/>
      <c r="AC167" s="151"/>
      <c r="AD167" s="151"/>
      <c r="AE167" s="151"/>
      <c r="AF167" s="151"/>
    </row>
    <row r="168" spans="1:32">
      <c r="A168" s="151"/>
      <c r="B168" s="151"/>
      <c r="C168" s="151"/>
      <c r="D168" s="151"/>
      <c r="E168" s="151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151"/>
      <c r="Q168" s="151"/>
      <c r="R168" s="151"/>
      <c r="S168" s="151"/>
      <c r="T168" s="171"/>
      <c r="U168" s="151"/>
      <c r="V168" s="171"/>
      <c r="W168" s="173"/>
      <c r="X168" s="173"/>
      <c r="Y168" s="151"/>
      <c r="Z168" s="151"/>
      <c r="AA168" s="151"/>
      <c r="AB168" s="151"/>
      <c r="AC168" s="151"/>
      <c r="AD168" s="151"/>
      <c r="AE168" s="151"/>
      <c r="AF168" s="151"/>
    </row>
    <row r="169" spans="1:32">
      <c r="A169" s="151"/>
      <c r="B169" s="151"/>
      <c r="C169" s="151"/>
      <c r="D169" s="151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1"/>
      <c r="R169" s="151"/>
      <c r="S169" s="151"/>
      <c r="T169" s="171"/>
      <c r="U169" s="151"/>
      <c r="V169" s="171"/>
      <c r="W169" s="173"/>
      <c r="X169" s="173"/>
      <c r="Y169" s="151"/>
      <c r="Z169" s="151"/>
      <c r="AA169" s="151"/>
      <c r="AB169" s="151"/>
      <c r="AC169" s="151"/>
      <c r="AD169" s="151"/>
      <c r="AE169" s="151"/>
      <c r="AF169" s="151"/>
    </row>
    <row r="170" spans="1:32">
      <c r="A170" s="151"/>
      <c r="B170" s="151"/>
      <c r="C170" s="151"/>
      <c r="D170" s="151"/>
      <c r="E170" s="151"/>
      <c r="F170" s="151"/>
      <c r="G170" s="151"/>
      <c r="H170" s="151"/>
      <c r="I170" s="151"/>
      <c r="J170" s="151"/>
      <c r="K170" s="151"/>
      <c r="L170" s="151"/>
      <c r="M170" s="151"/>
      <c r="N170" s="151"/>
      <c r="O170" s="151"/>
      <c r="P170" s="151"/>
      <c r="Q170" s="151"/>
      <c r="R170" s="151"/>
      <c r="S170" s="151"/>
      <c r="T170" s="171"/>
      <c r="U170" s="151"/>
      <c r="V170" s="171"/>
      <c r="W170" s="173"/>
      <c r="X170" s="173"/>
      <c r="Y170" s="151"/>
      <c r="Z170" s="151"/>
      <c r="AA170" s="151"/>
      <c r="AB170" s="151"/>
      <c r="AC170" s="151"/>
      <c r="AD170" s="151"/>
      <c r="AE170" s="151"/>
      <c r="AF170" s="151"/>
    </row>
    <row r="171" spans="1:32">
      <c r="A171" s="151"/>
      <c r="B171" s="151"/>
      <c r="C171" s="151"/>
      <c r="D171" s="151"/>
      <c r="E171" s="151"/>
      <c r="F171" s="151"/>
      <c r="G171" s="151"/>
      <c r="H171" s="151"/>
      <c r="I171" s="151"/>
      <c r="J171" s="151"/>
      <c r="K171" s="151"/>
      <c r="L171" s="151"/>
      <c r="M171" s="151"/>
      <c r="N171" s="151"/>
      <c r="O171" s="151"/>
      <c r="P171" s="151"/>
      <c r="Q171" s="151"/>
      <c r="R171" s="151"/>
      <c r="S171" s="151"/>
      <c r="T171" s="171"/>
      <c r="U171" s="151"/>
      <c r="V171" s="171"/>
      <c r="W171" s="173"/>
      <c r="X171" s="173"/>
      <c r="Y171" s="151"/>
      <c r="Z171" s="151"/>
      <c r="AA171" s="151"/>
      <c r="AB171" s="151"/>
      <c r="AC171" s="151"/>
      <c r="AD171" s="151"/>
      <c r="AE171" s="151"/>
      <c r="AF171" s="151"/>
    </row>
    <row r="172" spans="1:32">
      <c r="A172" s="151"/>
      <c r="B172" s="151"/>
      <c r="C172" s="151"/>
      <c r="D172" s="151"/>
      <c r="E172" s="151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151"/>
      <c r="Q172" s="151"/>
      <c r="R172" s="151"/>
      <c r="S172" s="151"/>
      <c r="T172" s="171"/>
      <c r="U172" s="151"/>
      <c r="V172" s="171"/>
      <c r="W172" s="173"/>
      <c r="X172" s="173"/>
      <c r="Y172" s="151"/>
      <c r="Z172" s="151"/>
      <c r="AA172" s="151"/>
      <c r="AB172" s="151"/>
      <c r="AC172" s="151"/>
      <c r="AD172" s="151"/>
      <c r="AE172" s="151"/>
      <c r="AF172" s="151"/>
    </row>
    <row r="173" spans="1:32">
      <c r="A173" s="151"/>
      <c r="B173" s="151"/>
      <c r="C173" s="151"/>
      <c r="D173" s="151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151"/>
      <c r="R173" s="151"/>
      <c r="S173" s="151"/>
      <c r="T173" s="171"/>
      <c r="U173" s="151"/>
      <c r="V173" s="171"/>
      <c r="W173" s="173"/>
      <c r="X173" s="173"/>
      <c r="Y173" s="151"/>
      <c r="Z173" s="151"/>
      <c r="AA173" s="151"/>
      <c r="AB173" s="151"/>
      <c r="AC173" s="151"/>
      <c r="AD173" s="151"/>
      <c r="AE173" s="151"/>
      <c r="AF173" s="151"/>
    </row>
    <row r="174" spans="1:32">
      <c r="A174" s="151"/>
      <c r="B174" s="151"/>
      <c r="C174" s="151"/>
      <c r="D174" s="151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1"/>
      <c r="R174" s="151"/>
      <c r="S174" s="151"/>
      <c r="T174" s="171"/>
      <c r="U174" s="151"/>
      <c r="V174" s="171"/>
      <c r="W174" s="173"/>
      <c r="X174" s="173"/>
      <c r="Y174" s="151"/>
      <c r="Z174" s="151"/>
      <c r="AA174" s="151"/>
      <c r="AB174" s="151"/>
      <c r="AC174" s="151"/>
      <c r="AD174" s="151"/>
      <c r="AE174" s="151"/>
      <c r="AF174" s="151"/>
    </row>
    <row r="175" spans="1:32">
      <c r="A175" s="151"/>
      <c r="B175" s="151"/>
      <c r="C175" s="151"/>
      <c r="D175" s="151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151"/>
      <c r="R175" s="151"/>
      <c r="S175" s="151"/>
      <c r="T175" s="171"/>
      <c r="U175" s="151"/>
      <c r="V175" s="171"/>
      <c r="W175" s="173"/>
      <c r="X175" s="173"/>
      <c r="Y175" s="151"/>
      <c r="Z175" s="151"/>
      <c r="AA175" s="151"/>
      <c r="AB175" s="151"/>
      <c r="AC175" s="151"/>
      <c r="AD175" s="151"/>
      <c r="AE175" s="151"/>
      <c r="AF175" s="151"/>
    </row>
    <row r="176" spans="1:32">
      <c r="A176" s="151"/>
      <c r="B176" s="151"/>
      <c r="C176" s="151"/>
      <c r="D176" s="151"/>
      <c r="E176" s="151"/>
      <c r="F176" s="151"/>
      <c r="G176" s="151"/>
      <c r="H176" s="151"/>
      <c r="I176" s="151"/>
      <c r="J176" s="151"/>
      <c r="K176" s="151"/>
      <c r="L176" s="151"/>
      <c r="M176" s="151"/>
      <c r="N176" s="151"/>
      <c r="O176" s="151"/>
      <c r="P176" s="151"/>
      <c r="Q176" s="151"/>
      <c r="R176" s="151"/>
      <c r="S176" s="151"/>
      <c r="T176" s="171"/>
      <c r="U176" s="151"/>
      <c r="V176" s="171"/>
      <c r="W176" s="173"/>
      <c r="X176" s="173"/>
      <c r="Y176" s="151"/>
      <c r="Z176" s="151"/>
      <c r="AA176" s="151"/>
      <c r="AB176" s="151"/>
      <c r="AC176" s="151"/>
      <c r="AD176" s="151"/>
      <c r="AE176" s="151"/>
      <c r="AF176" s="151"/>
    </row>
    <row r="177" spans="1:32">
      <c r="A177" s="151"/>
      <c r="B177" s="151"/>
      <c r="C177" s="151"/>
      <c r="D177" s="151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151"/>
      <c r="R177" s="151"/>
      <c r="S177" s="151"/>
      <c r="T177" s="171"/>
      <c r="U177" s="151"/>
      <c r="V177" s="171"/>
      <c r="W177" s="173"/>
      <c r="X177" s="173"/>
      <c r="Y177" s="151"/>
      <c r="Z177" s="151"/>
      <c r="AA177" s="151"/>
      <c r="AB177" s="151"/>
      <c r="AC177" s="151"/>
      <c r="AD177" s="151"/>
      <c r="AE177" s="151"/>
      <c r="AF177" s="151"/>
    </row>
    <row r="178" spans="1:32">
      <c r="A178" s="151"/>
      <c r="B178" s="151"/>
      <c r="C178" s="151"/>
      <c r="D178" s="151"/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151"/>
      <c r="Q178" s="151"/>
      <c r="R178" s="151"/>
      <c r="S178" s="151"/>
      <c r="T178" s="171"/>
      <c r="U178" s="151"/>
      <c r="V178" s="171"/>
      <c r="W178" s="173"/>
      <c r="X178" s="173"/>
      <c r="Y178" s="151"/>
      <c r="Z178" s="151"/>
      <c r="AA178" s="151"/>
      <c r="AB178" s="151"/>
      <c r="AC178" s="151"/>
      <c r="AD178" s="151"/>
      <c r="AE178" s="151"/>
      <c r="AF178" s="151"/>
    </row>
    <row r="179" spans="1:32">
      <c r="A179" s="151"/>
      <c r="B179" s="151"/>
      <c r="C179" s="151"/>
      <c r="D179" s="151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  <c r="R179" s="151"/>
      <c r="S179" s="151"/>
      <c r="T179" s="171"/>
      <c r="U179" s="151"/>
      <c r="V179" s="171"/>
      <c r="W179" s="173"/>
      <c r="X179" s="173"/>
      <c r="Y179" s="151"/>
      <c r="Z179" s="151"/>
      <c r="AA179" s="151"/>
      <c r="AB179" s="151"/>
      <c r="AC179" s="151"/>
      <c r="AD179" s="151"/>
      <c r="AE179" s="151"/>
      <c r="AF179" s="151"/>
    </row>
    <row r="180" spans="1:32">
      <c r="A180" s="151"/>
      <c r="B180" s="151"/>
      <c r="C180" s="151"/>
      <c r="D180" s="151"/>
      <c r="E180" s="151"/>
      <c r="F180" s="151"/>
      <c r="G180" s="151"/>
      <c r="H180" s="151"/>
      <c r="I180" s="151"/>
      <c r="J180" s="151"/>
      <c r="K180" s="151"/>
      <c r="L180" s="151"/>
      <c r="M180" s="151"/>
      <c r="N180" s="151"/>
      <c r="O180" s="151"/>
      <c r="P180" s="151"/>
      <c r="Q180" s="151"/>
      <c r="R180" s="151"/>
      <c r="S180" s="151"/>
      <c r="T180" s="171"/>
      <c r="U180" s="151"/>
      <c r="V180" s="171"/>
      <c r="W180" s="173"/>
      <c r="X180" s="173"/>
      <c r="Y180" s="151"/>
      <c r="Z180" s="151"/>
      <c r="AA180" s="151"/>
      <c r="AB180" s="151"/>
      <c r="AC180" s="151"/>
      <c r="AD180" s="151"/>
      <c r="AE180" s="151"/>
      <c r="AF180" s="151"/>
    </row>
    <row r="181" spans="1:32">
      <c r="A181" s="151"/>
      <c r="B181" s="151"/>
      <c r="C181" s="151"/>
      <c r="D181" s="151"/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  <c r="O181" s="151"/>
      <c r="P181" s="151"/>
      <c r="Q181" s="151"/>
      <c r="R181" s="151"/>
      <c r="S181" s="151"/>
      <c r="T181" s="171"/>
      <c r="U181" s="151"/>
      <c r="V181" s="171"/>
      <c r="W181" s="173"/>
      <c r="X181" s="173"/>
      <c r="Y181" s="151"/>
      <c r="Z181" s="151"/>
      <c r="AA181" s="151"/>
      <c r="AB181" s="151"/>
      <c r="AC181" s="151"/>
      <c r="AD181" s="151"/>
      <c r="AE181" s="151"/>
      <c r="AF181" s="151"/>
    </row>
    <row r="182" spans="1:32">
      <c r="A182" s="151"/>
      <c r="B182" s="151"/>
      <c r="C182" s="151"/>
      <c r="D182" s="151"/>
      <c r="E182" s="151"/>
      <c r="F182" s="151"/>
      <c r="G182" s="151"/>
      <c r="H182" s="151"/>
      <c r="I182" s="151"/>
      <c r="J182" s="151"/>
      <c r="K182" s="151"/>
      <c r="L182" s="151"/>
      <c r="M182" s="151"/>
      <c r="N182" s="151"/>
      <c r="O182" s="151"/>
      <c r="P182" s="151"/>
      <c r="Q182" s="151"/>
      <c r="R182" s="151"/>
      <c r="S182" s="151"/>
      <c r="T182" s="171"/>
      <c r="U182" s="151"/>
      <c r="V182" s="171"/>
      <c r="W182" s="173"/>
      <c r="X182" s="173"/>
      <c r="Y182" s="151"/>
      <c r="Z182" s="151"/>
      <c r="AA182" s="151"/>
      <c r="AB182" s="151"/>
      <c r="AC182" s="151"/>
      <c r="AD182" s="151"/>
      <c r="AE182" s="151"/>
      <c r="AF182" s="151"/>
    </row>
    <row r="183" spans="1:32">
      <c r="A183" s="151"/>
      <c r="B183" s="151"/>
      <c r="C183" s="151"/>
      <c r="D183" s="151"/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  <c r="P183" s="151"/>
      <c r="Q183" s="151"/>
      <c r="R183" s="151"/>
      <c r="S183" s="151"/>
      <c r="T183" s="171"/>
      <c r="U183" s="151"/>
      <c r="V183" s="171"/>
      <c r="W183" s="173"/>
      <c r="X183" s="173"/>
      <c r="Y183" s="151"/>
      <c r="Z183" s="151"/>
      <c r="AA183" s="151"/>
      <c r="AB183" s="151"/>
      <c r="AC183" s="151"/>
      <c r="AD183" s="151"/>
      <c r="AE183" s="151"/>
      <c r="AF183" s="151"/>
    </row>
    <row r="184" spans="1:32">
      <c r="A184" s="151"/>
      <c r="B184" s="151"/>
      <c r="C184" s="151"/>
      <c r="D184" s="151"/>
      <c r="E184" s="151"/>
      <c r="F184" s="151"/>
      <c r="G184" s="151"/>
      <c r="H184" s="151"/>
      <c r="I184" s="151"/>
      <c r="J184" s="151"/>
      <c r="K184" s="151"/>
      <c r="L184" s="151"/>
      <c r="M184" s="151"/>
      <c r="N184" s="151"/>
      <c r="O184" s="151"/>
      <c r="P184" s="151"/>
      <c r="Q184" s="151"/>
      <c r="R184" s="151"/>
      <c r="S184" s="151"/>
      <c r="T184" s="171"/>
      <c r="U184" s="151"/>
      <c r="V184" s="171"/>
      <c r="W184" s="173"/>
      <c r="X184" s="173"/>
      <c r="Y184" s="151"/>
      <c r="Z184" s="151"/>
      <c r="AA184" s="151"/>
      <c r="AB184" s="151"/>
      <c r="AC184" s="151"/>
      <c r="AD184" s="151"/>
      <c r="AE184" s="151"/>
      <c r="AF184" s="151"/>
    </row>
    <row r="185" spans="1:32">
      <c r="A185" s="151"/>
      <c r="B185" s="151"/>
      <c r="C185" s="151"/>
      <c r="D185" s="151"/>
      <c r="E185" s="151"/>
      <c r="F185" s="151"/>
      <c r="G185" s="151"/>
      <c r="H185" s="151"/>
      <c r="I185" s="151"/>
      <c r="J185" s="151"/>
      <c r="K185" s="151"/>
      <c r="L185" s="151"/>
      <c r="M185" s="151"/>
      <c r="N185" s="151"/>
      <c r="O185" s="151"/>
      <c r="P185" s="151"/>
      <c r="Q185" s="151"/>
      <c r="R185" s="151"/>
      <c r="S185" s="151"/>
      <c r="T185" s="171"/>
      <c r="U185" s="151"/>
      <c r="V185" s="171"/>
      <c r="W185" s="173"/>
      <c r="X185" s="173"/>
      <c r="Y185" s="151"/>
      <c r="Z185" s="151"/>
      <c r="AA185" s="151"/>
      <c r="AB185" s="151"/>
      <c r="AC185" s="151"/>
      <c r="AD185" s="151"/>
      <c r="AE185" s="151"/>
      <c r="AF185" s="151"/>
    </row>
    <row r="186" spans="1:32">
      <c r="A186" s="151"/>
      <c r="B186" s="151"/>
      <c r="C186" s="151"/>
      <c r="D186" s="151"/>
      <c r="E186" s="151"/>
      <c r="F186" s="151"/>
      <c r="G186" s="151"/>
      <c r="H186" s="151"/>
      <c r="I186" s="151"/>
      <c r="J186" s="151"/>
      <c r="K186" s="151"/>
      <c r="L186" s="151"/>
      <c r="M186" s="151"/>
      <c r="N186" s="151"/>
      <c r="O186" s="151"/>
      <c r="P186" s="151"/>
      <c r="Q186" s="151"/>
      <c r="R186" s="151"/>
      <c r="S186" s="151"/>
      <c r="T186" s="171"/>
      <c r="U186" s="151"/>
      <c r="V186" s="171"/>
      <c r="W186" s="173"/>
      <c r="X186" s="173"/>
      <c r="Y186" s="151"/>
      <c r="Z186" s="151"/>
      <c r="AA186" s="151"/>
      <c r="AB186" s="151"/>
      <c r="AC186" s="151"/>
      <c r="AD186" s="151"/>
      <c r="AE186" s="151"/>
      <c r="AF186" s="151"/>
    </row>
    <row r="187" spans="1:32">
      <c r="A187" s="151"/>
      <c r="B187" s="151"/>
      <c r="C187" s="151"/>
      <c r="D187" s="151"/>
      <c r="E187" s="151"/>
      <c r="F187" s="151"/>
      <c r="G187" s="151"/>
      <c r="H187" s="151"/>
      <c r="I187" s="151"/>
      <c r="J187" s="151"/>
      <c r="K187" s="151"/>
      <c r="L187" s="151"/>
      <c r="M187" s="151"/>
      <c r="N187" s="151"/>
      <c r="O187" s="151"/>
      <c r="P187" s="151"/>
      <c r="Q187" s="151"/>
      <c r="R187" s="151"/>
      <c r="S187" s="151"/>
      <c r="T187" s="171"/>
      <c r="U187" s="151"/>
      <c r="V187" s="171"/>
      <c r="W187" s="173"/>
      <c r="X187" s="173"/>
      <c r="Y187" s="151"/>
      <c r="Z187" s="151"/>
      <c r="AA187" s="151"/>
      <c r="AB187" s="151"/>
      <c r="AC187" s="151"/>
      <c r="AD187" s="151"/>
      <c r="AE187" s="151"/>
      <c r="AF187" s="151"/>
    </row>
    <row r="188" spans="1:32">
      <c r="A188" s="151"/>
      <c r="B188" s="151"/>
      <c r="C188" s="151"/>
      <c r="D188" s="151"/>
      <c r="E188" s="151"/>
      <c r="F188" s="151"/>
      <c r="G188" s="151"/>
      <c r="H188" s="151"/>
      <c r="I188" s="151"/>
      <c r="J188" s="151"/>
      <c r="K188" s="151"/>
      <c r="L188" s="151"/>
      <c r="M188" s="151"/>
      <c r="N188" s="151"/>
      <c r="O188" s="151"/>
      <c r="P188" s="151"/>
      <c r="Q188" s="151"/>
      <c r="R188" s="151"/>
      <c r="S188" s="151"/>
      <c r="T188" s="171"/>
      <c r="U188" s="151"/>
      <c r="V188" s="171"/>
      <c r="W188" s="173"/>
      <c r="X188" s="173"/>
      <c r="Y188" s="151"/>
      <c r="Z188" s="151"/>
      <c r="AA188" s="151"/>
      <c r="AB188" s="151"/>
      <c r="AC188" s="151"/>
      <c r="AD188" s="151"/>
      <c r="AE188" s="151"/>
      <c r="AF188" s="151"/>
    </row>
    <row r="189" spans="1:32">
      <c r="A189" s="151"/>
      <c r="B189" s="151"/>
      <c r="C189" s="151"/>
      <c r="D189" s="151"/>
      <c r="E189" s="151"/>
      <c r="F189" s="151"/>
      <c r="G189" s="151"/>
      <c r="H189" s="151"/>
      <c r="I189" s="151"/>
      <c r="J189" s="151"/>
      <c r="K189" s="151"/>
      <c r="L189" s="151"/>
      <c r="M189" s="151"/>
      <c r="N189" s="151"/>
      <c r="O189" s="151"/>
      <c r="P189" s="151"/>
      <c r="Q189" s="151"/>
      <c r="R189" s="151"/>
      <c r="S189" s="151"/>
      <c r="T189" s="171"/>
      <c r="U189" s="151"/>
      <c r="V189" s="171"/>
      <c r="W189" s="173"/>
      <c r="X189" s="173"/>
      <c r="Y189" s="151"/>
      <c r="Z189" s="151"/>
      <c r="AA189" s="151"/>
      <c r="AB189" s="151"/>
      <c r="AC189" s="151"/>
      <c r="AD189" s="151"/>
      <c r="AE189" s="151"/>
      <c r="AF189" s="151"/>
    </row>
    <row r="190" spans="1:32">
      <c r="A190" s="151"/>
      <c r="B190" s="151"/>
      <c r="C190" s="151"/>
      <c r="D190" s="151"/>
      <c r="E190" s="151"/>
      <c r="F190" s="151"/>
      <c r="G190" s="151"/>
      <c r="H190" s="151"/>
      <c r="I190" s="151"/>
      <c r="J190" s="151"/>
      <c r="K190" s="151"/>
      <c r="L190" s="151"/>
      <c r="M190" s="151"/>
      <c r="N190" s="151"/>
      <c r="O190" s="151"/>
      <c r="P190" s="151"/>
      <c r="Q190" s="151"/>
      <c r="R190" s="151"/>
      <c r="S190" s="151"/>
      <c r="T190" s="171"/>
      <c r="U190" s="151"/>
      <c r="V190" s="171"/>
      <c r="W190" s="173"/>
      <c r="X190" s="173"/>
      <c r="Y190" s="151"/>
      <c r="Z190" s="151"/>
      <c r="AA190" s="151"/>
      <c r="AB190" s="151"/>
      <c r="AC190" s="151"/>
      <c r="AD190" s="151"/>
      <c r="AE190" s="151"/>
      <c r="AF190" s="151"/>
    </row>
    <row r="191" spans="1:32">
      <c r="A191" s="151"/>
      <c r="B191" s="151"/>
      <c r="C191" s="151"/>
      <c r="D191" s="151"/>
      <c r="E191" s="151"/>
      <c r="F191" s="151"/>
      <c r="G191" s="151"/>
      <c r="H191" s="151"/>
      <c r="I191" s="151"/>
      <c r="J191" s="151"/>
      <c r="K191" s="151"/>
      <c r="L191" s="151"/>
      <c r="M191" s="151"/>
      <c r="N191" s="151"/>
      <c r="O191" s="151"/>
      <c r="P191" s="151"/>
      <c r="Q191" s="151"/>
      <c r="R191" s="151"/>
      <c r="S191" s="151"/>
      <c r="T191" s="171"/>
      <c r="U191" s="151"/>
      <c r="V191" s="171"/>
      <c r="W191" s="173"/>
      <c r="X191" s="173"/>
      <c r="Y191" s="151"/>
      <c r="Z191" s="151"/>
      <c r="AA191" s="151"/>
      <c r="AB191" s="151"/>
      <c r="AC191" s="151"/>
      <c r="AD191" s="151"/>
      <c r="AE191" s="151"/>
      <c r="AF191" s="151"/>
    </row>
    <row r="192" spans="1:32">
      <c r="A192" s="151"/>
      <c r="B192" s="151"/>
      <c r="C192" s="151"/>
      <c r="D192" s="151"/>
      <c r="E192" s="151"/>
      <c r="F192" s="151"/>
      <c r="G192" s="151"/>
      <c r="H192" s="151"/>
      <c r="I192" s="151"/>
      <c r="J192" s="151"/>
      <c r="K192" s="151"/>
      <c r="L192" s="151"/>
      <c r="M192" s="151"/>
      <c r="N192" s="151"/>
      <c r="O192" s="151"/>
      <c r="P192" s="151"/>
      <c r="Q192" s="151"/>
      <c r="R192" s="151"/>
      <c r="S192" s="151"/>
      <c r="T192" s="171"/>
      <c r="U192" s="151"/>
      <c r="V192" s="171"/>
      <c r="W192" s="173"/>
      <c r="X192" s="173"/>
      <c r="Y192" s="151"/>
      <c r="Z192" s="151"/>
      <c r="AA192" s="151"/>
      <c r="AB192" s="151"/>
      <c r="AC192" s="151"/>
      <c r="AD192" s="151"/>
      <c r="AE192" s="151"/>
      <c r="AF192" s="151"/>
    </row>
    <row r="193" spans="1:32">
      <c r="A193" s="151"/>
      <c r="B193" s="151"/>
      <c r="C193" s="151"/>
      <c r="D193" s="151"/>
      <c r="E193" s="151"/>
      <c r="F193" s="151"/>
      <c r="G193" s="151"/>
      <c r="H193" s="151"/>
      <c r="I193" s="151"/>
      <c r="J193" s="151"/>
      <c r="K193" s="151"/>
      <c r="L193" s="151"/>
      <c r="M193" s="151"/>
      <c r="N193" s="151"/>
      <c r="O193" s="151"/>
      <c r="P193" s="151"/>
      <c r="Q193" s="151"/>
      <c r="R193" s="151"/>
      <c r="S193" s="151"/>
      <c r="T193" s="171"/>
      <c r="U193" s="151"/>
      <c r="V193" s="171"/>
      <c r="W193" s="173"/>
      <c r="X193" s="173"/>
      <c r="Y193" s="151"/>
      <c r="Z193" s="151"/>
      <c r="AA193" s="151"/>
      <c r="AB193" s="151"/>
      <c r="AC193" s="151"/>
      <c r="AD193" s="151"/>
      <c r="AE193" s="151"/>
      <c r="AF193" s="151"/>
    </row>
    <row r="194" spans="1:32">
      <c r="A194" s="151"/>
      <c r="B194" s="151"/>
      <c r="C194" s="151"/>
      <c r="D194" s="151"/>
      <c r="E194" s="151"/>
      <c r="F194" s="151"/>
      <c r="G194" s="151"/>
      <c r="H194" s="151"/>
      <c r="I194" s="151"/>
      <c r="J194" s="151"/>
      <c r="K194" s="151"/>
      <c r="L194" s="151"/>
      <c r="M194" s="151"/>
      <c r="N194" s="151"/>
      <c r="O194" s="151"/>
      <c r="P194" s="151"/>
      <c r="Q194" s="151"/>
      <c r="R194" s="151"/>
      <c r="S194" s="151"/>
      <c r="T194" s="171"/>
      <c r="U194" s="151"/>
      <c r="V194" s="171"/>
      <c r="W194" s="173"/>
      <c r="X194" s="173"/>
      <c r="Y194" s="151"/>
      <c r="Z194" s="151"/>
      <c r="AA194" s="151"/>
      <c r="AB194" s="151"/>
      <c r="AC194" s="151"/>
      <c r="AD194" s="151"/>
      <c r="AE194" s="151"/>
      <c r="AF194" s="151"/>
    </row>
    <row r="195" spans="1:32">
      <c r="A195" s="151"/>
      <c r="B195" s="151"/>
      <c r="C195" s="151"/>
      <c r="D195" s="151"/>
      <c r="E195" s="151"/>
      <c r="F195" s="151"/>
      <c r="G195" s="151"/>
      <c r="H195" s="151"/>
      <c r="I195" s="151"/>
      <c r="J195" s="151"/>
      <c r="K195" s="151"/>
      <c r="L195" s="151"/>
      <c r="M195" s="151"/>
      <c r="N195" s="151"/>
      <c r="O195" s="151"/>
      <c r="P195" s="151"/>
      <c r="Q195" s="151"/>
      <c r="R195" s="151"/>
      <c r="S195" s="151"/>
      <c r="T195" s="171"/>
      <c r="U195" s="151"/>
      <c r="V195" s="171"/>
      <c r="W195" s="173"/>
      <c r="X195" s="173"/>
      <c r="Y195" s="151"/>
      <c r="Z195" s="151"/>
      <c r="AA195" s="151"/>
      <c r="AB195" s="151"/>
      <c r="AC195" s="151"/>
      <c r="AD195" s="151"/>
      <c r="AE195" s="151"/>
      <c r="AF195" s="151"/>
    </row>
    <row r="196" spans="1:32">
      <c r="A196" s="151"/>
      <c r="B196" s="151"/>
      <c r="C196" s="151"/>
      <c r="D196" s="151"/>
      <c r="E196" s="151"/>
      <c r="F196" s="151"/>
      <c r="G196" s="151"/>
      <c r="H196" s="151"/>
      <c r="I196" s="151"/>
      <c r="J196" s="151"/>
      <c r="K196" s="151"/>
      <c r="L196" s="151"/>
      <c r="M196" s="151"/>
      <c r="N196" s="151"/>
      <c r="O196" s="151"/>
      <c r="P196" s="151"/>
      <c r="Q196" s="151"/>
      <c r="R196" s="151"/>
      <c r="S196" s="151"/>
      <c r="T196" s="171"/>
      <c r="U196" s="151"/>
      <c r="V196" s="171"/>
      <c r="W196" s="173"/>
      <c r="X196" s="173"/>
      <c r="Y196" s="151"/>
      <c r="Z196" s="151"/>
      <c r="AA196" s="151"/>
      <c r="AB196" s="151"/>
      <c r="AC196" s="151"/>
      <c r="AD196" s="151"/>
      <c r="AE196" s="151"/>
      <c r="AF196" s="151"/>
    </row>
    <row r="197" spans="1:32">
      <c r="A197" s="151"/>
      <c r="B197" s="151"/>
      <c r="C197" s="151"/>
      <c r="D197" s="151"/>
      <c r="E197" s="151"/>
      <c r="F197" s="151"/>
      <c r="G197" s="151"/>
      <c r="H197" s="151"/>
      <c r="I197" s="151"/>
      <c r="J197" s="151"/>
      <c r="K197" s="151"/>
      <c r="L197" s="151"/>
      <c r="M197" s="151"/>
      <c r="N197" s="151"/>
      <c r="O197" s="151"/>
      <c r="P197" s="151"/>
      <c r="Q197" s="151"/>
      <c r="R197" s="151"/>
      <c r="S197" s="151"/>
      <c r="T197" s="171"/>
      <c r="U197" s="151"/>
      <c r="V197" s="171"/>
      <c r="W197" s="173"/>
      <c r="X197" s="173"/>
      <c r="Y197" s="151"/>
      <c r="Z197" s="151"/>
      <c r="AA197" s="151"/>
      <c r="AB197" s="151"/>
      <c r="AC197" s="151"/>
      <c r="AD197" s="151"/>
      <c r="AE197" s="151"/>
      <c r="AF197" s="151"/>
    </row>
    <row r="198" spans="1:32">
      <c r="A198" s="151"/>
      <c r="B198" s="151"/>
      <c r="C198" s="151"/>
      <c r="D198" s="151"/>
      <c r="E198" s="151"/>
      <c r="F198" s="151"/>
      <c r="G198" s="151"/>
      <c r="H198" s="151"/>
      <c r="I198" s="151"/>
      <c r="J198" s="151"/>
      <c r="K198" s="151"/>
      <c r="L198" s="151"/>
      <c r="M198" s="151"/>
      <c r="N198" s="151"/>
      <c r="O198" s="151"/>
      <c r="P198" s="151"/>
      <c r="Q198" s="151"/>
      <c r="R198" s="151"/>
      <c r="S198" s="151"/>
      <c r="T198" s="171"/>
      <c r="U198" s="151"/>
      <c r="V198" s="171"/>
      <c r="W198" s="173"/>
      <c r="X198" s="173"/>
      <c r="Y198" s="151"/>
      <c r="Z198" s="151"/>
      <c r="AA198" s="151"/>
      <c r="AB198" s="151"/>
      <c r="AC198" s="151"/>
      <c r="AD198" s="151"/>
      <c r="AE198" s="151"/>
      <c r="AF198" s="151"/>
    </row>
    <row r="199" spans="1:32">
      <c r="A199" s="151"/>
      <c r="B199" s="151"/>
      <c r="C199" s="151"/>
      <c r="D199" s="151"/>
      <c r="E199" s="151"/>
      <c r="F199" s="151"/>
      <c r="G199" s="151"/>
      <c r="H199" s="151"/>
      <c r="I199" s="151"/>
      <c r="J199" s="151"/>
      <c r="K199" s="151"/>
      <c r="L199" s="151"/>
      <c r="M199" s="151"/>
      <c r="N199" s="151"/>
      <c r="O199" s="151"/>
      <c r="P199" s="151"/>
      <c r="Q199" s="151"/>
      <c r="R199" s="151"/>
      <c r="S199" s="151"/>
      <c r="T199" s="171"/>
      <c r="U199" s="151"/>
      <c r="V199" s="171"/>
      <c r="W199" s="173"/>
      <c r="X199" s="173"/>
      <c r="Y199" s="151"/>
      <c r="Z199" s="151"/>
      <c r="AA199" s="151"/>
      <c r="AB199" s="151"/>
      <c r="AC199" s="151"/>
      <c r="AD199" s="151"/>
      <c r="AE199" s="151"/>
      <c r="AF199" s="151"/>
    </row>
    <row r="200" spans="1:32">
      <c r="A200" s="151"/>
      <c r="B200" s="151"/>
      <c r="C200" s="151"/>
      <c r="D200" s="151"/>
      <c r="E200" s="151"/>
      <c r="F200" s="151"/>
      <c r="G200" s="151"/>
      <c r="H200" s="151"/>
      <c r="I200" s="151"/>
      <c r="J200" s="151"/>
      <c r="K200" s="151"/>
      <c r="L200" s="151"/>
      <c r="M200" s="151"/>
      <c r="N200" s="151"/>
      <c r="O200" s="151"/>
      <c r="P200" s="151"/>
      <c r="Q200" s="151"/>
      <c r="R200" s="151"/>
      <c r="S200" s="151"/>
      <c r="T200" s="171"/>
      <c r="U200" s="151"/>
      <c r="V200" s="171"/>
      <c r="W200" s="173"/>
      <c r="X200" s="173"/>
      <c r="Y200" s="151"/>
      <c r="Z200" s="151"/>
      <c r="AA200" s="151"/>
      <c r="AB200" s="151"/>
      <c r="AC200" s="151"/>
      <c r="AD200" s="151"/>
      <c r="AE200" s="151"/>
      <c r="AF200" s="151"/>
    </row>
    <row r="201" spans="1:32">
      <c r="A201" s="151"/>
      <c r="B201" s="151"/>
      <c r="C201" s="151"/>
      <c r="D201" s="151"/>
      <c r="E201" s="151"/>
      <c r="F201" s="151"/>
      <c r="G201" s="151"/>
      <c r="H201" s="151"/>
      <c r="I201" s="151"/>
      <c r="J201" s="151"/>
      <c r="K201" s="151"/>
      <c r="L201" s="151"/>
      <c r="M201" s="151"/>
      <c r="N201" s="151"/>
      <c r="O201" s="151"/>
      <c r="P201" s="151"/>
      <c r="Q201" s="151"/>
      <c r="R201" s="151"/>
      <c r="S201" s="151"/>
      <c r="T201" s="171"/>
      <c r="U201" s="151"/>
      <c r="V201" s="171"/>
      <c r="W201" s="173"/>
      <c r="X201" s="173"/>
      <c r="Y201" s="151"/>
      <c r="Z201" s="151"/>
      <c r="AA201" s="151"/>
      <c r="AB201" s="151"/>
      <c r="AC201" s="151"/>
      <c r="AD201" s="151"/>
      <c r="AE201" s="151"/>
      <c r="AF201" s="151"/>
    </row>
    <row r="202" spans="1:32">
      <c r="A202" s="151"/>
      <c r="B202" s="151"/>
      <c r="C202" s="151"/>
      <c r="D202" s="151"/>
      <c r="E202" s="151"/>
      <c r="F202" s="151"/>
      <c r="G202" s="151"/>
      <c r="H202" s="151"/>
      <c r="I202" s="151"/>
      <c r="J202" s="151"/>
      <c r="K202" s="151"/>
      <c r="L202" s="151"/>
      <c r="M202" s="151"/>
      <c r="N202" s="151"/>
      <c r="O202" s="151"/>
      <c r="P202" s="151"/>
      <c r="Q202" s="151"/>
      <c r="R202" s="151"/>
      <c r="S202" s="151"/>
      <c r="T202" s="171"/>
      <c r="U202" s="151"/>
      <c r="V202" s="171"/>
      <c r="W202" s="173"/>
      <c r="X202" s="173"/>
      <c r="Y202" s="151"/>
      <c r="Z202" s="151"/>
      <c r="AA202" s="151"/>
      <c r="AB202" s="151"/>
      <c r="AC202" s="151"/>
      <c r="AD202" s="151"/>
      <c r="AE202" s="151"/>
      <c r="AF202" s="151"/>
    </row>
    <row r="203" spans="1:32">
      <c r="A203" s="151"/>
      <c r="B203" s="151"/>
      <c r="C203" s="151"/>
      <c r="D203" s="151"/>
      <c r="E203" s="151"/>
      <c r="F203" s="151"/>
      <c r="G203" s="151"/>
      <c r="H203" s="151"/>
      <c r="I203" s="151"/>
      <c r="J203" s="151"/>
      <c r="K203" s="151"/>
      <c r="L203" s="151"/>
      <c r="M203" s="151"/>
      <c r="N203" s="151"/>
      <c r="O203" s="151"/>
      <c r="P203" s="151"/>
      <c r="Q203" s="151"/>
      <c r="R203" s="151"/>
      <c r="S203" s="151"/>
      <c r="T203" s="171"/>
      <c r="U203" s="151"/>
      <c r="V203" s="171"/>
      <c r="W203" s="173"/>
      <c r="X203" s="173"/>
      <c r="Y203" s="151"/>
      <c r="Z203" s="151"/>
      <c r="AA203" s="151"/>
      <c r="AB203" s="151"/>
      <c r="AC203" s="151"/>
      <c r="AD203" s="151"/>
      <c r="AE203" s="151"/>
      <c r="AF203" s="151"/>
    </row>
    <row r="204" spans="1:32">
      <c r="A204" s="151"/>
      <c r="B204" s="151"/>
      <c r="C204" s="151"/>
      <c r="D204" s="151"/>
      <c r="E204" s="151"/>
      <c r="F204" s="151"/>
      <c r="G204" s="151"/>
      <c r="H204" s="151"/>
      <c r="I204" s="151"/>
      <c r="J204" s="151"/>
      <c r="K204" s="151"/>
      <c r="L204" s="151"/>
      <c r="M204" s="151"/>
      <c r="N204" s="151"/>
      <c r="O204" s="151"/>
      <c r="P204" s="151"/>
      <c r="Q204" s="151"/>
      <c r="R204" s="151"/>
      <c r="S204" s="151"/>
      <c r="T204" s="171"/>
      <c r="U204" s="151"/>
      <c r="V204" s="171"/>
      <c r="W204" s="173"/>
      <c r="X204" s="173"/>
      <c r="Y204" s="151"/>
      <c r="Z204" s="151"/>
      <c r="AA204" s="151"/>
      <c r="AB204" s="151"/>
      <c r="AC204" s="151"/>
      <c r="AD204" s="151"/>
      <c r="AE204" s="151"/>
      <c r="AF204" s="151"/>
    </row>
    <row r="205" spans="1:32">
      <c r="A205" s="151"/>
      <c r="B205" s="151"/>
      <c r="C205" s="151"/>
      <c r="D205" s="151"/>
      <c r="E205" s="151"/>
      <c r="F205" s="151"/>
      <c r="G205" s="151"/>
      <c r="H205" s="151"/>
      <c r="I205" s="151"/>
      <c r="J205" s="151"/>
      <c r="K205" s="151"/>
      <c r="L205" s="151"/>
      <c r="M205" s="151"/>
      <c r="N205" s="151"/>
      <c r="O205" s="151"/>
      <c r="P205" s="151"/>
      <c r="Q205" s="151"/>
      <c r="R205" s="151"/>
      <c r="S205" s="151"/>
      <c r="T205" s="171"/>
      <c r="U205" s="151"/>
      <c r="V205" s="171"/>
      <c r="W205" s="173"/>
      <c r="X205" s="173"/>
      <c r="Y205" s="151"/>
      <c r="Z205" s="151"/>
      <c r="AA205" s="151"/>
      <c r="AB205" s="151"/>
      <c r="AC205" s="151"/>
      <c r="AD205" s="151"/>
      <c r="AE205" s="151"/>
      <c r="AF205" s="151"/>
    </row>
    <row r="206" spans="1:32">
      <c r="A206" s="151"/>
      <c r="B206" s="151"/>
      <c r="C206" s="151"/>
      <c r="D206" s="151"/>
      <c r="E206" s="151"/>
      <c r="F206" s="151"/>
      <c r="G206" s="151"/>
      <c r="H206" s="151"/>
      <c r="I206" s="151"/>
      <c r="J206" s="151"/>
      <c r="K206" s="151"/>
      <c r="L206" s="151"/>
      <c r="M206" s="151"/>
      <c r="N206" s="151"/>
      <c r="O206" s="151"/>
      <c r="P206" s="151"/>
      <c r="Q206" s="151"/>
      <c r="R206" s="151"/>
      <c r="S206" s="151"/>
      <c r="T206" s="171"/>
      <c r="U206" s="151"/>
      <c r="V206" s="171"/>
      <c r="W206" s="173"/>
      <c r="X206" s="173"/>
      <c r="Y206" s="151"/>
      <c r="Z206" s="151"/>
      <c r="AA206" s="151"/>
      <c r="AB206" s="151"/>
      <c r="AC206" s="151"/>
      <c r="AD206" s="151"/>
      <c r="AE206" s="151"/>
      <c r="AF206" s="151"/>
    </row>
    <row r="207" spans="1:32">
      <c r="A207" s="151"/>
      <c r="B207" s="151"/>
      <c r="C207" s="151"/>
      <c r="D207" s="151"/>
      <c r="E207" s="151"/>
      <c r="F207" s="151"/>
      <c r="G207" s="151"/>
      <c r="H207" s="151"/>
      <c r="I207" s="151"/>
      <c r="J207" s="151"/>
      <c r="K207" s="151"/>
      <c r="L207" s="151"/>
      <c r="M207" s="151"/>
      <c r="N207" s="151"/>
      <c r="O207" s="151"/>
      <c r="P207" s="151"/>
      <c r="Q207" s="151"/>
      <c r="R207" s="151"/>
      <c r="S207" s="151"/>
      <c r="T207" s="171"/>
      <c r="U207" s="151"/>
      <c r="V207" s="171"/>
      <c r="W207" s="173"/>
      <c r="X207" s="173"/>
      <c r="Y207" s="151"/>
      <c r="Z207" s="151"/>
      <c r="AA207" s="151"/>
      <c r="AB207" s="151"/>
      <c r="AC207" s="151"/>
      <c r="AD207" s="151"/>
      <c r="AE207" s="151"/>
      <c r="AF207" s="151"/>
    </row>
    <row r="208" spans="1:32">
      <c r="A208" s="151"/>
      <c r="B208" s="151"/>
      <c r="C208" s="151"/>
      <c r="D208" s="151"/>
      <c r="E208" s="151"/>
      <c r="F208" s="151"/>
      <c r="G208" s="151"/>
      <c r="H208" s="151"/>
      <c r="I208" s="151"/>
      <c r="J208" s="151"/>
      <c r="K208" s="151"/>
      <c r="L208" s="151"/>
      <c r="M208" s="151"/>
      <c r="N208" s="151"/>
      <c r="O208" s="151"/>
      <c r="P208" s="151"/>
      <c r="Q208" s="151"/>
      <c r="R208" s="151"/>
      <c r="S208" s="151"/>
      <c r="T208" s="171"/>
      <c r="U208" s="151"/>
      <c r="V208" s="171"/>
      <c r="W208" s="173"/>
      <c r="X208" s="173"/>
      <c r="Y208" s="151"/>
      <c r="Z208" s="151"/>
      <c r="AA208" s="151"/>
      <c r="AB208" s="151"/>
      <c r="AC208" s="151"/>
      <c r="AD208" s="151"/>
      <c r="AE208" s="151"/>
      <c r="AF208" s="151"/>
    </row>
    <row r="209" spans="1:32">
      <c r="A209" s="151"/>
      <c r="B209" s="151"/>
      <c r="C209" s="151"/>
      <c r="D209" s="151"/>
      <c r="E209" s="151"/>
      <c r="F209" s="151"/>
      <c r="G209" s="151"/>
      <c r="H209" s="151"/>
      <c r="I209" s="151"/>
      <c r="J209" s="151"/>
      <c r="K209" s="151"/>
      <c r="L209" s="151"/>
      <c r="M209" s="151"/>
      <c r="N209" s="151"/>
      <c r="O209" s="151"/>
      <c r="P209" s="151"/>
      <c r="Q209" s="151"/>
      <c r="R209" s="151"/>
      <c r="S209" s="151"/>
      <c r="T209" s="171"/>
      <c r="U209" s="151"/>
      <c r="V209" s="171"/>
      <c r="W209" s="173"/>
      <c r="X209" s="173"/>
      <c r="Y209" s="151"/>
      <c r="Z209" s="151"/>
      <c r="AA209" s="151"/>
      <c r="AB209" s="151"/>
      <c r="AC209" s="151"/>
      <c r="AD209" s="151"/>
      <c r="AE209" s="151"/>
      <c r="AF209" s="151"/>
    </row>
    <row r="210" spans="1:32">
      <c r="A210" s="151"/>
      <c r="B210" s="151"/>
      <c r="C210" s="151"/>
      <c r="D210" s="151"/>
      <c r="E210" s="151"/>
      <c r="F210" s="151"/>
      <c r="G210" s="151"/>
      <c r="H210" s="151"/>
      <c r="I210" s="151"/>
      <c r="J210" s="151"/>
      <c r="K210" s="151"/>
      <c r="L210" s="151"/>
      <c r="M210" s="151"/>
      <c r="N210" s="151"/>
      <c r="O210" s="151"/>
      <c r="P210" s="151"/>
      <c r="Q210" s="151"/>
      <c r="R210" s="151"/>
      <c r="S210" s="151"/>
      <c r="T210" s="171"/>
      <c r="U210" s="151"/>
      <c r="V210" s="171"/>
      <c r="W210" s="173"/>
      <c r="X210" s="173"/>
      <c r="Y210" s="151"/>
      <c r="Z210" s="151"/>
      <c r="AA210" s="151"/>
      <c r="AB210" s="151"/>
      <c r="AC210" s="151"/>
      <c r="AD210" s="151"/>
      <c r="AE210" s="151"/>
      <c r="AF210" s="151"/>
    </row>
    <row r="211" spans="1:32">
      <c r="A211" s="151"/>
      <c r="B211" s="151"/>
      <c r="C211" s="151"/>
      <c r="D211" s="151"/>
      <c r="E211" s="151"/>
      <c r="F211" s="151"/>
      <c r="G211" s="151"/>
      <c r="H211" s="151"/>
      <c r="I211" s="151"/>
      <c r="J211" s="151"/>
      <c r="K211" s="151"/>
      <c r="L211" s="151"/>
      <c r="M211" s="151"/>
      <c r="N211" s="151"/>
      <c r="O211" s="151"/>
      <c r="P211" s="151"/>
      <c r="Q211" s="151"/>
      <c r="R211" s="151"/>
      <c r="S211" s="151"/>
      <c r="T211" s="171"/>
      <c r="U211" s="151"/>
      <c r="V211" s="171"/>
      <c r="W211" s="173"/>
      <c r="X211" s="173"/>
      <c r="Y211" s="151"/>
      <c r="Z211" s="151"/>
      <c r="AA211" s="151"/>
      <c r="AB211" s="151"/>
      <c r="AC211" s="151"/>
      <c r="AD211" s="151"/>
      <c r="AE211" s="151"/>
      <c r="AF211" s="151"/>
    </row>
    <row r="212" spans="1:32">
      <c r="A212" s="151"/>
      <c r="B212" s="151"/>
      <c r="C212" s="151"/>
      <c r="D212" s="151"/>
      <c r="E212" s="151"/>
      <c r="F212" s="151"/>
      <c r="G212" s="151"/>
      <c r="H212" s="151"/>
      <c r="I212" s="151"/>
      <c r="J212" s="151"/>
      <c r="K212" s="151"/>
      <c r="L212" s="151"/>
      <c r="M212" s="151"/>
      <c r="N212" s="151"/>
      <c r="O212" s="151"/>
      <c r="P212" s="151"/>
      <c r="Q212" s="151"/>
      <c r="R212" s="151"/>
      <c r="S212" s="151"/>
      <c r="T212" s="171"/>
      <c r="U212" s="151"/>
      <c r="V212" s="171"/>
      <c r="W212" s="173"/>
      <c r="X212" s="173"/>
      <c r="Y212" s="151"/>
      <c r="Z212" s="151"/>
      <c r="AA212" s="151"/>
      <c r="AB212" s="151"/>
      <c r="AC212" s="151"/>
      <c r="AD212" s="151"/>
      <c r="AE212" s="151"/>
      <c r="AF212" s="151"/>
    </row>
    <row r="213" spans="1:32">
      <c r="A213" s="151"/>
      <c r="B213" s="151"/>
      <c r="C213" s="151"/>
      <c r="D213" s="151"/>
      <c r="E213" s="151"/>
      <c r="F213" s="151"/>
      <c r="G213" s="151"/>
      <c r="H213" s="151"/>
      <c r="I213" s="151"/>
      <c r="J213" s="151"/>
      <c r="K213" s="151"/>
      <c r="L213" s="151"/>
      <c r="M213" s="151"/>
      <c r="N213" s="151"/>
      <c r="O213" s="151"/>
      <c r="P213" s="151"/>
      <c r="Q213" s="151"/>
      <c r="R213" s="151"/>
      <c r="S213" s="151"/>
      <c r="T213" s="171"/>
      <c r="U213" s="151"/>
      <c r="V213" s="171"/>
      <c r="W213" s="173"/>
      <c r="X213" s="173"/>
      <c r="Y213" s="151"/>
      <c r="Z213" s="151"/>
      <c r="AA213" s="151"/>
      <c r="AB213" s="151"/>
      <c r="AC213" s="151"/>
      <c r="AD213" s="151"/>
      <c r="AE213" s="151"/>
      <c r="AF213" s="151"/>
    </row>
    <row r="214" spans="1:32">
      <c r="A214" s="151"/>
      <c r="B214" s="151"/>
      <c r="C214" s="151"/>
      <c r="D214" s="151"/>
      <c r="E214" s="151"/>
      <c r="F214" s="151"/>
      <c r="G214" s="151"/>
      <c r="H214" s="151"/>
      <c r="I214" s="151"/>
      <c r="J214" s="151"/>
      <c r="K214" s="151"/>
      <c r="L214" s="151"/>
      <c r="M214" s="151"/>
      <c r="N214" s="151"/>
      <c r="O214" s="151"/>
      <c r="P214" s="151"/>
      <c r="Q214" s="151"/>
      <c r="R214" s="151"/>
      <c r="S214" s="151"/>
      <c r="T214" s="171"/>
      <c r="U214" s="151"/>
      <c r="V214" s="171"/>
      <c r="W214" s="173"/>
      <c r="X214" s="173"/>
      <c r="Y214" s="151"/>
      <c r="Z214" s="151"/>
      <c r="AA214" s="151"/>
      <c r="AB214" s="151"/>
      <c r="AC214" s="151"/>
      <c r="AD214" s="151"/>
      <c r="AE214" s="151"/>
      <c r="AF214" s="151"/>
    </row>
    <row r="215" spans="1:32">
      <c r="A215" s="151"/>
      <c r="B215" s="151"/>
      <c r="C215" s="151"/>
      <c r="D215" s="151"/>
      <c r="E215" s="151"/>
      <c r="F215" s="151"/>
      <c r="G215" s="151"/>
      <c r="H215" s="151"/>
      <c r="I215" s="151"/>
      <c r="J215" s="151"/>
      <c r="K215" s="151"/>
      <c r="L215" s="151"/>
      <c r="M215" s="151"/>
      <c r="N215" s="151"/>
      <c r="O215" s="151"/>
      <c r="P215" s="151"/>
      <c r="Q215" s="151"/>
      <c r="R215" s="151"/>
      <c r="S215" s="151"/>
      <c r="T215" s="171"/>
      <c r="U215" s="151"/>
      <c r="V215" s="171"/>
      <c r="W215" s="173"/>
      <c r="X215" s="173"/>
      <c r="Y215" s="151"/>
      <c r="Z215" s="151"/>
      <c r="AA215" s="151"/>
      <c r="AB215" s="151"/>
      <c r="AC215" s="151"/>
      <c r="AD215" s="151"/>
      <c r="AE215" s="151"/>
      <c r="AF215" s="151"/>
    </row>
    <row r="216" spans="1:32">
      <c r="A216" s="151"/>
      <c r="B216" s="151"/>
      <c r="C216" s="151"/>
      <c r="D216" s="151"/>
      <c r="E216" s="151"/>
      <c r="F216" s="151"/>
      <c r="G216" s="151"/>
      <c r="H216" s="151"/>
      <c r="I216" s="151"/>
      <c r="J216" s="151"/>
      <c r="K216" s="151"/>
      <c r="L216" s="151"/>
      <c r="M216" s="151"/>
      <c r="N216" s="151"/>
      <c r="O216" s="151"/>
      <c r="P216" s="151"/>
      <c r="Q216" s="151"/>
      <c r="R216" s="151"/>
      <c r="S216" s="151"/>
      <c r="T216" s="171"/>
      <c r="U216" s="151"/>
      <c r="V216" s="171"/>
      <c r="W216" s="173"/>
      <c r="X216" s="173"/>
      <c r="Y216" s="151"/>
      <c r="Z216" s="151"/>
      <c r="AA216" s="151"/>
      <c r="AB216" s="151"/>
      <c r="AC216" s="151"/>
      <c r="AD216" s="151"/>
      <c r="AE216" s="151"/>
      <c r="AF216" s="151"/>
    </row>
    <row r="217" spans="1:32">
      <c r="A217" s="151"/>
      <c r="B217" s="151"/>
      <c r="C217" s="151"/>
      <c r="D217" s="151"/>
      <c r="E217" s="151"/>
      <c r="F217" s="151"/>
      <c r="G217" s="151"/>
      <c r="H217" s="151"/>
      <c r="I217" s="151"/>
      <c r="J217" s="151"/>
      <c r="K217" s="151"/>
      <c r="L217" s="151"/>
      <c r="M217" s="151"/>
      <c r="N217" s="151"/>
      <c r="O217" s="151"/>
      <c r="P217" s="151"/>
      <c r="Q217" s="151"/>
      <c r="R217" s="151"/>
      <c r="S217" s="151"/>
      <c r="T217" s="171"/>
      <c r="U217" s="151"/>
      <c r="V217" s="171"/>
      <c r="W217" s="173"/>
      <c r="X217" s="173"/>
      <c r="Y217" s="151"/>
      <c r="Z217" s="151"/>
      <c r="AA217" s="151"/>
      <c r="AB217" s="151"/>
      <c r="AC217" s="151"/>
      <c r="AD217" s="151"/>
      <c r="AE217" s="151"/>
      <c r="AF217" s="151"/>
    </row>
    <row r="218" spans="1:32">
      <c r="A218" s="151"/>
      <c r="B218" s="151"/>
      <c r="C218" s="151"/>
      <c r="D218" s="151"/>
      <c r="E218" s="151"/>
      <c r="F218" s="151"/>
      <c r="G218" s="151"/>
      <c r="H218" s="151"/>
      <c r="I218" s="151"/>
      <c r="J218" s="151"/>
      <c r="K218" s="151"/>
      <c r="L218" s="151"/>
      <c r="M218" s="151"/>
      <c r="N218" s="151"/>
      <c r="O218" s="151"/>
      <c r="P218" s="151"/>
      <c r="Q218" s="151"/>
      <c r="R218" s="151"/>
      <c r="S218" s="151"/>
      <c r="T218" s="171"/>
      <c r="U218" s="151"/>
      <c r="V218" s="171"/>
      <c r="W218" s="173"/>
      <c r="X218" s="173"/>
      <c r="Y218" s="151"/>
      <c r="Z218" s="151"/>
      <c r="AA218" s="151"/>
      <c r="AB218" s="151"/>
      <c r="AC218" s="151"/>
      <c r="AD218" s="151"/>
      <c r="AE218" s="151"/>
      <c r="AF218" s="151"/>
    </row>
    <row r="219" spans="1:32">
      <c r="A219" s="151"/>
      <c r="B219" s="151"/>
      <c r="C219" s="151"/>
      <c r="D219" s="151"/>
      <c r="E219" s="151"/>
      <c r="F219" s="151"/>
      <c r="G219" s="151"/>
      <c r="H219" s="151"/>
      <c r="I219" s="151"/>
      <c r="J219" s="151"/>
      <c r="K219" s="151"/>
      <c r="L219" s="151"/>
      <c r="M219" s="151"/>
      <c r="N219" s="151"/>
      <c r="O219" s="151"/>
      <c r="P219" s="151"/>
      <c r="Q219" s="151"/>
      <c r="R219" s="151"/>
      <c r="S219" s="151"/>
      <c r="T219" s="171"/>
      <c r="U219" s="151"/>
      <c r="V219" s="171"/>
      <c r="W219" s="173"/>
      <c r="X219" s="173"/>
      <c r="Y219" s="151"/>
      <c r="Z219" s="151"/>
      <c r="AA219" s="151"/>
      <c r="AB219" s="151"/>
      <c r="AC219" s="151"/>
      <c r="AD219" s="151"/>
      <c r="AE219" s="151"/>
      <c r="AF219" s="151"/>
    </row>
    <row r="220" spans="1:32">
      <c r="A220" s="151"/>
      <c r="B220" s="151"/>
      <c r="C220" s="151"/>
      <c r="D220" s="151"/>
      <c r="E220" s="151"/>
      <c r="F220" s="151"/>
      <c r="G220" s="151"/>
      <c r="H220" s="151"/>
      <c r="I220" s="151"/>
      <c r="J220" s="151"/>
      <c r="K220" s="151"/>
      <c r="L220" s="151"/>
      <c r="M220" s="151"/>
      <c r="N220" s="151"/>
      <c r="O220" s="151"/>
      <c r="P220" s="151"/>
      <c r="Q220" s="151"/>
      <c r="R220" s="151"/>
      <c r="S220" s="151"/>
      <c r="T220" s="171"/>
      <c r="U220" s="151"/>
      <c r="V220" s="171"/>
      <c r="W220" s="173"/>
      <c r="X220" s="173"/>
      <c r="Y220" s="151"/>
      <c r="Z220" s="151"/>
      <c r="AA220" s="151"/>
      <c r="AB220" s="151"/>
      <c r="AC220" s="151"/>
      <c r="AD220" s="151"/>
      <c r="AE220" s="151"/>
      <c r="AF220" s="151"/>
    </row>
    <row r="221" spans="1:32">
      <c r="A221" s="151"/>
      <c r="B221" s="151"/>
      <c r="C221" s="151"/>
      <c r="D221" s="151"/>
      <c r="E221" s="151"/>
      <c r="F221" s="151"/>
      <c r="G221" s="151"/>
      <c r="H221" s="151"/>
      <c r="I221" s="151"/>
      <c r="J221" s="151"/>
      <c r="K221" s="151"/>
      <c r="L221" s="151"/>
      <c r="M221" s="151"/>
      <c r="N221" s="151"/>
      <c r="O221" s="151"/>
      <c r="P221" s="151"/>
      <c r="Q221" s="151"/>
      <c r="R221" s="151"/>
      <c r="S221" s="151"/>
      <c r="T221" s="171"/>
      <c r="U221" s="151"/>
      <c r="V221" s="171"/>
      <c r="W221" s="173"/>
      <c r="X221" s="173"/>
      <c r="Y221" s="151"/>
      <c r="Z221" s="151"/>
      <c r="AA221" s="151"/>
      <c r="AB221" s="151"/>
      <c r="AC221" s="151"/>
      <c r="AD221" s="151"/>
      <c r="AE221" s="151"/>
      <c r="AF221" s="151"/>
    </row>
    <row r="222" spans="1:32">
      <c r="A222" s="151"/>
      <c r="B222" s="151"/>
      <c r="C222" s="151"/>
      <c r="D222" s="151"/>
      <c r="E222" s="151"/>
      <c r="F222" s="151"/>
      <c r="G222" s="151"/>
      <c r="H222" s="151"/>
      <c r="I222" s="151"/>
      <c r="J222" s="151"/>
      <c r="K222" s="151"/>
      <c r="L222" s="151"/>
      <c r="M222" s="151"/>
      <c r="N222" s="151"/>
      <c r="O222" s="151"/>
      <c r="P222" s="151"/>
      <c r="Q222" s="151"/>
      <c r="R222" s="151"/>
      <c r="S222" s="151"/>
      <c r="T222" s="171"/>
      <c r="U222" s="151"/>
      <c r="V222" s="171"/>
      <c r="W222" s="173"/>
      <c r="X222" s="173"/>
      <c r="Y222" s="151"/>
      <c r="Z222" s="151"/>
      <c r="AA222" s="151"/>
      <c r="AB222" s="151"/>
      <c r="AC222" s="151"/>
      <c r="AD222" s="151"/>
      <c r="AE222" s="151"/>
      <c r="AF222" s="151"/>
    </row>
    <row r="223" spans="1:32">
      <c r="A223" s="151"/>
      <c r="B223" s="151"/>
      <c r="C223" s="151"/>
      <c r="D223" s="151"/>
      <c r="E223" s="151"/>
      <c r="F223" s="151"/>
      <c r="G223" s="151"/>
      <c r="H223" s="151"/>
      <c r="I223" s="151"/>
      <c r="J223" s="151"/>
      <c r="K223" s="151"/>
      <c r="L223" s="151"/>
      <c r="M223" s="151"/>
      <c r="N223" s="151"/>
      <c r="O223" s="151"/>
      <c r="P223" s="151"/>
      <c r="Q223" s="151"/>
      <c r="R223" s="151"/>
      <c r="S223" s="151"/>
      <c r="T223" s="171"/>
      <c r="U223" s="151"/>
      <c r="V223" s="171"/>
      <c r="W223" s="173"/>
      <c r="X223" s="173"/>
      <c r="Y223" s="151"/>
      <c r="Z223" s="151"/>
      <c r="AA223" s="151"/>
      <c r="AB223" s="151"/>
      <c r="AC223" s="151"/>
      <c r="AD223" s="151"/>
      <c r="AE223" s="151"/>
      <c r="AF223" s="151"/>
    </row>
    <row r="224" spans="1:32">
      <c r="A224" s="151"/>
      <c r="B224" s="151"/>
      <c r="C224" s="151"/>
      <c r="D224" s="151"/>
      <c r="E224" s="151"/>
      <c r="F224" s="151"/>
      <c r="G224" s="151"/>
      <c r="H224" s="151"/>
      <c r="I224" s="151"/>
      <c r="J224" s="151"/>
      <c r="K224" s="151"/>
      <c r="L224" s="151"/>
      <c r="M224" s="151"/>
      <c r="N224" s="151"/>
      <c r="O224" s="151"/>
      <c r="P224" s="151"/>
      <c r="Q224" s="151"/>
      <c r="R224" s="151"/>
      <c r="S224" s="151"/>
      <c r="T224" s="171"/>
      <c r="U224" s="151"/>
      <c r="V224" s="171"/>
      <c r="W224" s="173"/>
      <c r="X224" s="173"/>
      <c r="Y224" s="151"/>
      <c r="Z224" s="151"/>
      <c r="AA224" s="151"/>
      <c r="AB224" s="151"/>
      <c r="AC224" s="151"/>
      <c r="AD224" s="151"/>
      <c r="AE224" s="151"/>
      <c r="AF224" s="151"/>
    </row>
    <row r="225" spans="1:32">
      <c r="A225" s="151"/>
      <c r="B225" s="151"/>
      <c r="C225" s="151"/>
      <c r="D225" s="151"/>
      <c r="E225" s="151"/>
      <c r="F225" s="151"/>
      <c r="G225" s="151"/>
      <c r="H225" s="151"/>
      <c r="I225" s="151"/>
      <c r="J225" s="151"/>
      <c r="K225" s="151"/>
      <c r="L225" s="151"/>
      <c r="M225" s="151"/>
      <c r="N225" s="151"/>
      <c r="O225" s="151"/>
      <c r="P225" s="151"/>
      <c r="Q225" s="151"/>
      <c r="R225" s="151"/>
      <c r="S225" s="151"/>
      <c r="T225" s="171"/>
      <c r="U225" s="151"/>
      <c r="V225" s="171"/>
      <c r="W225" s="173"/>
      <c r="X225" s="173"/>
      <c r="Y225" s="151"/>
      <c r="Z225" s="151"/>
      <c r="AA225" s="151"/>
      <c r="AB225" s="151"/>
      <c r="AC225" s="151"/>
      <c r="AD225" s="151"/>
      <c r="AE225" s="151"/>
      <c r="AF225" s="151"/>
    </row>
    <row r="226" spans="1:32">
      <c r="A226" s="151"/>
      <c r="B226" s="151"/>
      <c r="C226" s="151"/>
      <c r="D226" s="151"/>
      <c r="E226" s="151"/>
      <c r="F226" s="151"/>
      <c r="G226" s="151"/>
      <c r="H226" s="151"/>
      <c r="I226" s="151"/>
      <c r="J226" s="151"/>
      <c r="K226" s="151"/>
      <c r="L226" s="151"/>
      <c r="M226" s="151"/>
      <c r="N226" s="151"/>
      <c r="O226" s="151"/>
      <c r="P226" s="151"/>
      <c r="Q226" s="151"/>
      <c r="R226" s="151"/>
      <c r="S226" s="151"/>
      <c r="T226" s="171"/>
      <c r="U226" s="151"/>
      <c r="V226" s="171"/>
      <c r="W226" s="173"/>
      <c r="X226" s="173"/>
      <c r="Y226" s="151"/>
      <c r="Z226" s="151"/>
      <c r="AA226" s="151"/>
      <c r="AB226" s="151"/>
      <c r="AC226" s="151"/>
      <c r="AD226" s="151"/>
      <c r="AE226" s="151"/>
      <c r="AF226" s="151"/>
    </row>
    <row r="227" spans="1:32">
      <c r="A227" s="151"/>
      <c r="B227" s="151"/>
      <c r="C227" s="151"/>
      <c r="D227" s="151"/>
      <c r="E227" s="151"/>
      <c r="F227" s="151"/>
      <c r="G227" s="151"/>
      <c r="H227" s="151"/>
      <c r="I227" s="151"/>
      <c r="J227" s="151"/>
      <c r="K227" s="151"/>
      <c r="L227" s="151"/>
      <c r="M227" s="151"/>
      <c r="N227" s="151"/>
      <c r="O227" s="151"/>
      <c r="P227" s="151"/>
      <c r="Q227" s="151"/>
      <c r="R227" s="151"/>
      <c r="S227" s="151"/>
      <c r="T227" s="171"/>
      <c r="U227" s="151"/>
      <c r="V227" s="171"/>
      <c r="W227" s="173"/>
      <c r="X227" s="173"/>
      <c r="Y227" s="151"/>
      <c r="Z227" s="151"/>
      <c r="AA227" s="151"/>
      <c r="AB227" s="151"/>
      <c r="AC227" s="151"/>
      <c r="AD227" s="151"/>
      <c r="AE227" s="151"/>
      <c r="AF227" s="151"/>
    </row>
    <row r="228" spans="1:32">
      <c r="A228" s="151"/>
      <c r="B228" s="151"/>
      <c r="C228" s="151"/>
      <c r="D228" s="151"/>
      <c r="E228" s="151"/>
      <c r="F228" s="151"/>
      <c r="G228" s="151"/>
      <c r="H228" s="151"/>
      <c r="I228" s="151"/>
      <c r="J228" s="151"/>
      <c r="K228" s="151"/>
      <c r="L228" s="151"/>
      <c r="M228" s="151"/>
      <c r="N228" s="151"/>
      <c r="O228" s="151"/>
      <c r="P228" s="151"/>
      <c r="Q228" s="151"/>
      <c r="R228" s="151"/>
      <c r="S228" s="151"/>
      <c r="T228" s="171"/>
      <c r="U228" s="151"/>
      <c r="V228" s="171"/>
      <c r="W228" s="173"/>
      <c r="X228" s="173"/>
      <c r="Y228" s="151"/>
      <c r="Z228" s="151"/>
      <c r="AA228" s="151"/>
      <c r="AB228" s="151"/>
      <c r="AC228" s="151"/>
      <c r="AD228" s="151"/>
      <c r="AE228" s="151"/>
      <c r="AF228" s="151"/>
    </row>
    <row r="229" spans="1:32">
      <c r="A229" s="151"/>
      <c r="B229" s="151"/>
      <c r="C229" s="151"/>
      <c r="D229" s="151"/>
      <c r="E229" s="151"/>
      <c r="F229" s="151"/>
      <c r="G229" s="151"/>
      <c r="H229" s="151"/>
      <c r="I229" s="151"/>
      <c r="J229" s="151"/>
      <c r="K229" s="151"/>
      <c r="L229" s="151"/>
      <c r="M229" s="151"/>
      <c r="N229" s="151"/>
      <c r="O229" s="151"/>
      <c r="P229" s="151"/>
      <c r="Q229" s="151"/>
      <c r="R229" s="151"/>
      <c r="S229" s="151"/>
      <c r="T229" s="171"/>
      <c r="U229" s="151"/>
      <c r="V229" s="171"/>
      <c r="W229" s="173"/>
      <c r="X229" s="173"/>
      <c r="Y229" s="151"/>
      <c r="Z229" s="151"/>
      <c r="AA229" s="151"/>
      <c r="AB229" s="151"/>
      <c r="AC229" s="151"/>
      <c r="AD229" s="151"/>
      <c r="AE229" s="151"/>
      <c r="AF229" s="151"/>
    </row>
    <row r="230" spans="1:32">
      <c r="A230" s="151"/>
      <c r="B230" s="151"/>
      <c r="C230" s="151"/>
      <c r="D230" s="151"/>
      <c r="E230" s="151"/>
      <c r="F230" s="151"/>
      <c r="G230" s="151"/>
      <c r="H230" s="151"/>
      <c r="I230" s="151"/>
      <c r="J230" s="151"/>
      <c r="K230" s="151"/>
      <c r="L230" s="151"/>
      <c r="M230" s="151"/>
      <c r="N230" s="151"/>
      <c r="O230" s="151"/>
      <c r="P230" s="151"/>
      <c r="Q230" s="151"/>
      <c r="R230" s="151"/>
      <c r="S230" s="151"/>
      <c r="T230" s="171"/>
      <c r="U230" s="151"/>
      <c r="V230" s="171"/>
      <c r="W230" s="173"/>
      <c r="X230" s="173"/>
      <c r="Y230" s="151"/>
      <c r="Z230" s="151"/>
      <c r="AA230" s="151"/>
      <c r="AB230" s="151"/>
      <c r="AC230" s="151"/>
      <c r="AD230" s="151"/>
      <c r="AE230" s="151"/>
      <c r="AF230" s="151"/>
    </row>
    <row r="231" spans="1:32">
      <c r="A231" s="151"/>
      <c r="B231" s="151"/>
      <c r="C231" s="151"/>
      <c r="D231" s="151"/>
      <c r="E231" s="151"/>
      <c r="F231" s="151"/>
      <c r="G231" s="151"/>
      <c r="H231" s="151"/>
      <c r="I231" s="151"/>
      <c r="J231" s="151"/>
      <c r="K231" s="151"/>
      <c r="L231" s="151"/>
      <c r="M231" s="151"/>
      <c r="N231" s="151"/>
      <c r="O231" s="151"/>
      <c r="P231" s="151"/>
      <c r="Q231" s="151"/>
      <c r="R231" s="151"/>
      <c r="S231" s="151"/>
      <c r="T231" s="171"/>
      <c r="U231" s="151"/>
      <c r="V231" s="171"/>
      <c r="W231" s="173"/>
      <c r="X231" s="173"/>
      <c r="Y231" s="151"/>
      <c r="Z231" s="151"/>
      <c r="AA231" s="151"/>
      <c r="AB231" s="151"/>
      <c r="AC231" s="151"/>
      <c r="AD231" s="151"/>
      <c r="AE231" s="151"/>
      <c r="AF231" s="151"/>
    </row>
  </sheetData>
  <mergeCells count="2">
    <mergeCell ref="O10:T10"/>
    <mergeCell ref="U10:X10"/>
  </mergeCells>
  <pageMargins left="0.7" right="0.7" top="0.75" bottom="0.75" header="0.3" footer="0.3"/>
  <headerFooter/>
  <picture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A1" sqref="A1:D1"/>
    </sheetView>
  </sheetViews>
  <sheetFormatPr defaultColWidth="11.0757575757576" defaultRowHeight="15.6" outlineLevelCol="3"/>
  <cols>
    <col min="1" max="1" width="7.07575757575758" customWidth="1"/>
    <col min="2" max="3" width="31.3030303030303" customWidth="1"/>
    <col min="4" max="4" width="39.2272727272727" customWidth="1"/>
    <col min="5" max="18" width="10" customWidth="1"/>
  </cols>
  <sheetData>
    <row r="1" ht="25.5" customHeight="1" spans="1:4">
      <c r="A1" s="142" t="s">
        <v>1075</v>
      </c>
      <c r="B1" s="143"/>
      <c r="C1" s="143"/>
      <c r="D1" s="143"/>
    </row>
    <row r="2" spans="1:4">
      <c r="A2" s="144" t="s">
        <v>24</v>
      </c>
      <c r="B2" s="145" t="s">
        <v>1076</v>
      </c>
      <c r="C2" s="145" t="s">
        <v>1077</v>
      </c>
      <c r="D2" s="145" t="s">
        <v>1078</v>
      </c>
    </row>
    <row r="3" spans="1:4">
      <c r="A3" s="146">
        <v>1</v>
      </c>
      <c r="B3" s="147" t="s">
        <v>1079</v>
      </c>
      <c r="C3" s="147" t="s">
        <v>1080</v>
      </c>
      <c r="D3" s="147"/>
    </row>
    <row r="4" ht="28.8" spans="1:4">
      <c r="A4" s="146">
        <v>2</v>
      </c>
      <c r="B4" s="147" t="s">
        <v>1081</v>
      </c>
      <c r="C4" s="147" t="s">
        <v>1082</v>
      </c>
      <c r="D4" s="147" t="s">
        <v>1083</v>
      </c>
    </row>
    <row r="5" ht="28.8" spans="1:4">
      <c r="A5" s="146">
        <v>3</v>
      </c>
      <c r="B5" s="147" t="s">
        <v>1084</v>
      </c>
      <c r="C5" s="147" t="s">
        <v>1085</v>
      </c>
      <c r="D5" s="147"/>
    </row>
    <row r="6" spans="1:4">
      <c r="A6" s="146">
        <v>4</v>
      </c>
      <c r="B6" s="147" t="s">
        <v>1086</v>
      </c>
      <c r="C6" s="147"/>
      <c r="D6" s="147"/>
    </row>
    <row r="7" spans="1:4">
      <c r="A7" s="146">
        <v>5</v>
      </c>
      <c r="B7" s="147" t="s">
        <v>1087</v>
      </c>
      <c r="C7" s="147" t="s">
        <v>1088</v>
      </c>
      <c r="D7" s="147"/>
    </row>
    <row r="8" ht="57.6" spans="1:4">
      <c r="A8" s="146">
        <v>6</v>
      </c>
      <c r="B8" s="147" t="s">
        <v>1089</v>
      </c>
      <c r="C8" s="147" t="s">
        <v>1090</v>
      </c>
      <c r="D8" s="147" t="s">
        <v>1091</v>
      </c>
    </row>
    <row r="9" spans="1:4">
      <c r="A9" s="146">
        <v>7</v>
      </c>
      <c r="B9" s="147" t="s">
        <v>1092</v>
      </c>
      <c r="C9" s="147" t="s">
        <v>1093</v>
      </c>
      <c r="D9" s="147"/>
    </row>
    <row r="10" spans="1:4">
      <c r="A10" s="146">
        <v>8</v>
      </c>
      <c r="B10" s="147" t="s">
        <v>1094</v>
      </c>
      <c r="C10" s="147" t="s">
        <v>1095</v>
      </c>
      <c r="D10" s="147"/>
    </row>
    <row r="11" spans="1:4">
      <c r="A11" s="146">
        <v>9</v>
      </c>
      <c r="B11" s="147" t="s">
        <v>1096</v>
      </c>
      <c r="C11" s="147" t="s">
        <v>1097</v>
      </c>
      <c r="D11" s="147"/>
    </row>
    <row r="12" spans="1:4">
      <c r="A12" s="146"/>
    </row>
  </sheetData>
  <mergeCells count="1">
    <mergeCell ref="A1:D1"/>
  </mergeCells>
  <pageMargins left="0.7" right="0.7" top="0.75" bottom="0.75" header="0.3" footer="0.3"/>
  <headerFooter/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量化数据</vt:lpstr>
      <vt:lpstr>评估报告台账</vt:lpstr>
      <vt:lpstr>招商推介清单</vt:lpstr>
      <vt:lpstr>询价清单-25.2.18起</vt:lpstr>
      <vt:lpstr>Sheet1</vt:lpstr>
      <vt:lpstr>38套有证闲置房产-36套首批拍卖清单+2套非拍卖补充</vt:lpstr>
      <vt:lpstr>32套无证房产闲置清单0312</vt:lpstr>
      <vt:lpstr>已出租资产清单0327</vt:lpstr>
      <vt:lpstr>待跟进事项台账</vt:lpstr>
      <vt:lpstr>变价方案</vt:lpstr>
      <vt:lpstr>八大区域+专业公司不动产及土地资产清单</vt:lpstr>
      <vt:lpstr>0313闲置资产清单</vt:lpstr>
      <vt:lpstr>0313闲置资产清单-38套有证房产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null; download by jd-pin-jd_ihfajdmrweuw</dc:description>
  <cp:lastModifiedBy>赵岩</cp:lastModifiedBy>
  <dcterms:created xsi:type="dcterms:W3CDTF">2025-12-30T02:36:00Z</dcterms:created>
  <dcterms:modified xsi:type="dcterms:W3CDTF">2026-01-04T10:29:14Z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6DC6CC790EDD4AD799203D474DF2D86E_13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